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workbookProtection lockStructure="1"/>
  <bookViews>
    <workbookView xWindow="120" yWindow="15" windowWidth="10440" windowHeight="10050" activeTab="1"/>
  </bookViews>
  <sheets>
    <sheet name="Data" sheetId="1" r:id="rId1"/>
    <sheet name="Documentation" sheetId="2" r:id="rId2"/>
    <sheet name="Statistics" sheetId="4" r:id="rId3"/>
    <sheet name="Input_Data" sheetId="5" r:id="rId4"/>
    <sheet name="Periodograms" sheetId="6" r:id="rId5"/>
  </sheets>
  <definedNames>
    <definedName name="d18O">Data!$C$2:$C$1048576</definedName>
    <definedName name="KyrBP">Data!$B$2:$B$1048576</definedName>
    <definedName name="MyrBP">Data!$B$2:$B$1048576</definedName>
    <definedName name="Temp">Data!$C$2:$C$1048576</definedName>
  </definedNames>
  <calcPr calcId="125725"/>
</workbook>
</file>

<file path=xl/calcChain.xml><?xml version="1.0" encoding="utf-8"?>
<calcChain xmlns="http://schemas.openxmlformats.org/spreadsheetml/2006/main">
  <c r="BE2" i="1"/>
  <c r="AW4"/>
  <c r="AX4"/>
  <c r="AW5"/>
  <c r="AX5"/>
  <c r="AW6"/>
  <c r="AX6"/>
  <c r="AW7"/>
  <c r="AX7"/>
  <c r="AW8"/>
  <c r="AX8"/>
  <c r="AW9"/>
  <c r="AX9"/>
  <c r="AW10"/>
  <c r="AX10"/>
  <c r="AW11"/>
  <c r="AX11"/>
  <c r="AW12"/>
  <c r="AX12"/>
  <c r="AW13"/>
  <c r="AX13"/>
  <c r="AW14"/>
  <c r="AX14"/>
  <c r="AW15"/>
  <c r="AX15"/>
  <c r="AW16"/>
  <c r="AX16"/>
  <c r="AW17"/>
  <c r="AX17"/>
  <c r="AW18"/>
  <c r="AX18"/>
  <c r="AW19"/>
  <c r="AX19"/>
  <c r="AW20"/>
  <c r="AX20"/>
  <c r="AW21"/>
  <c r="AX21"/>
  <c r="AW22"/>
  <c r="AX22"/>
  <c r="AW23"/>
  <c r="AX23"/>
  <c r="AW24"/>
  <c r="AX24"/>
  <c r="AW25"/>
  <c r="AX25"/>
  <c r="AW26"/>
  <c r="AX26"/>
  <c r="AW27"/>
  <c r="AX27"/>
  <c r="AW28"/>
  <c r="AX28"/>
  <c r="AW29"/>
  <c r="AX29"/>
  <c r="AW30"/>
  <c r="AX30"/>
  <c r="AW31"/>
  <c r="AX31"/>
  <c r="AW32"/>
  <c r="AX32"/>
  <c r="AW33"/>
  <c r="AX33"/>
  <c r="AW34"/>
  <c r="AX34"/>
  <c r="AW35"/>
  <c r="AX35"/>
  <c r="AW36"/>
  <c r="AX36"/>
  <c r="AW37"/>
  <c r="AX37"/>
  <c r="AW38"/>
  <c r="AX38"/>
  <c r="AW39"/>
  <c r="AX39"/>
  <c r="AW40"/>
  <c r="AX40"/>
  <c r="AW41"/>
  <c r="AX41"/>
  <c r="AW42"/>
  <c r="AX42"/>
  <c r="AW43"/>
  <c r="AX43"/>
  <c r="AW44"/>
  <c r="AX44"/>
  <c r="AW45"/>
  <c r="AX45"/>
  <c r="AW46"/>
  <c r="AX46"/>
  <c r="AW47"/>
  <c r="AX47"/>
  <c r="AW48"/>
  <c r="AX48"/>
  <c r="AW49"/>
  <c r="AX49"/>
  <c r="AW50"/>
  <c r="AX50"/>
  <c r="AW51"/>
  <c r="AX51"/>
  <c r="AW52"/>
  <c r="AX52"/>
  <c r="AW53"/>
  <c r="AX53"/>
  <c r="AW54"/>
  <c r="AX54"/>
  <c r="AW55"/>
  <c r="AX55"/>
  <c r="AW56"/>
  <c r="AX56"/>
  <c r="AW57"/>
  <c r="AX57"/>
  <c r="AW58"/>
  <c r="AX58"/>
  <c r="AW59"/>
  <c r="AX59"/>
  <c r="AW60"/>
  <c r="AX60"/>
  <c r="AW61"/>
  <c r="AX61"/>
  <c r="AW62"/>
  <c r="AX62"/>
  <c r="AW63"/>
  <c r="AX63"/>
  <c r="AW64"/>
  <c r="AX64"/>
  <c r="AW65"/>
  <c r="AX65"/>
  <c r="AW66"/>
  <c r="AX66"/>
  <c r="AW67"/>
  <c r="AX67"/>
  <c r="AW68"/>
  <c r="AX68"/>
  <c r="AW69"/>
  <c r="AX69"/>
  <c r="AW70"/>
  <c r="AX70"/>
  <c r="AW71"/>
  <c r="AX71"/>
  <c r="AW72"/>
  <c r="AX72"/>
  <c r="AW73"/>
  <c r="AX73"/>
  <c r="AW74"/>
  <c r="AX74"/>
  <c r="AW75"/>
  <c r="AX75"/>
  <c r="AW76"/>
  <c r="AX76"/>
  <c r="AW77"/>
  <c r="AX77"/>
  <c r="AW78"/>
  <c r="AX78"/>
  <c r="AW79"/>
  <c r="AX79"/>
  <c r="AW80"/>
  <c r="AX80"/>
  <c r="AW81"/>
  <c r="AX81"/>
  <c r="AW82"/>
  <c r="AX82"/>
  <c r="AW83"/>
  <c r="AX83"/>
  <c r="AW84"/>
  <c r="AX84"/>
  <c r="AW85"/>
  <c r="AX85"/>
  <c r="AW86"/>
  <c r="AX86"/>
  <c r="AW87"/>
  <c r="AX87"/>
  <c r="AW88"/>
  <c r="AX88"/>
  <c r="AW89"/>
  <c r="AX89"/>
  <c r="AW90"/>
  <c r="AX90"/>
  <c r="AW91"/>
  <c r="AX91"/>
  <c r="AW92"/>
  <c r="AX92"/>
  <c r="AW93"/>
  <c r="AX93"/>
  <c r="AW94"/>
  <c r="AX94"/>
  <c r="AW95"/>
  <c r="AX95"/>
  <c r="AW96"/>
  <c r="AX96"/>
  <c r="AW97"/>
  <c r="AX97"/>
  <c r="AW98"/>
  <c r="AX98"/>
  <c r="AW99"/>
  <c r="AX99"/>
  <c r="AW100"/>
  <c r="AX100"/>
  <c r="AW101"/>
  <c r="AX101"/>
  <c r="AW102"/>
  <c r="AX102"/>
  <c r="AW103"/>
  <c r="AX103"/>
  <c r="AW104"/>
  <c r="AX104"/>
  <c r="AW105"/>
  <c r="AX105"/>
  <c r="AW106"/>
  <c r="AX106"/>
  <c r="AW107"/>
  <c r="AX107"/>
  <c r="AW108"/>
  <c r="AX108"/>
  <c r="AW109"/>
  <c r="AX109"/>
  <c r="AW110"/>
  <c r="AX110"/>
  <c r="AW111"/>
  <c r="AX111"/>
  <c r="AW112"/>
  <c r="AX112"/>
  <c r="AW113"/>
  <c r="AX113"/>
  <c r="AW114"/>
  <c r="AX114"/>
  <c r="AW115"/>
  <c r="AX115"/>
  <c r="AW116"/>
  <c r="AX116"/>
  <c r="AW117"/>
  <c r="AX117"/>
  <c r="AW118"/>
  <c r="AX118"/>
  <c r="AW119"/>
  <c r="AX119"/>
  <c r="AW120"/>
  <c r="AX120"/>
  <c r="AW121"/>
  <c r="AX121"/>
  <c r="AW122"/>
  <c r="AX122"/>
  <c r="AW123"/>
  <c r="AX123"/>
  <c r="AW124"/>
  <c r="AX124"/>
  <c r="AW125"/>
  <c r="AX125"/>
  <c r="AW126"/>
  <c r="AX126"/>
  <c r="AW127"/>
  <c r="AX127"/>
  <c r="AW128"/>
  <c r="AX128"/>
  <c r="AW129"/>
  <c r="AX129"/>
  <c r="AW130"/>
  <c r="AX130"/>
  <c r="AW131"/>
  <c r="AX131"/>
  <c r="AW132"/>
  <c r="AX132"/>
  <c r="AW133"/>
  <c r="AX133"/>
  <c r="AW134"/>
  <c r="AX134"/>
  <c r="AW135"/>
  <c r="AX135"/>
  <c r="AW136"/>
  <c r="AX136"/>
  <c r="AW137"/>
  <c r="AX137"/>
  <c r="AX3"/>
  <c r="AW3"/>
  <c r="AW2"/>
  <c r="AQ2"/>
  <c r="AI4"/>
  <c r="AJ4"/>
  <c r="AI5"/>
  <c r="AJ5"/>
  <c r="AI6"/>
  <c r="AJ6"/>
  <c r="AI7"/>
  <c r="AJ7"/>
  <c r="AI8"/>
  <c r="AJ8"/>
  <c r="AI9"/>
  <c r="AJ9"/>
  <c r="AI10"/>
  <c r="AJ10"/>
  <c r="AI11"/>
  <c r="AJ11"/>
  <c r="AI12"/>
  <c r="AJ12"/>
  <c r="AI13"/>
  <c r="AJ13"/>
  <c r="AI14"/>
  <c r="AJ14"/>
  <c r="AI15"/>
  <c r="AJ15"/>
  <c r="AI16"/>
  <c r="AJ16"/>
  <c r="AI17"/>
  <c r="AJ17"/>
  <c r="AI18"/>
  <c r="AJ18"/>
  <c r="AI19"/>
  <c r="AJ19"/>
  <c r="AI20"/>
  <c r="AJ20"/>
  <c r="AI21"/>
  <c r="AJ21"/>
  <c r="AI22"/>
  <c r="AJ22"/>
  <c r="AI23"/>
  <c r="AJ23"/>
  <c r="AI24"/>
  <c r="AJ24"/>
  <c r="AI25"/>
  <c r="AJ25"/>
  <c r="AI26"/>
  <c r="AJ26"/>
  <c r="AI27"/>
  <c r="AJ27"/>
  <c r="AI28"/>
  <c r="AJ28"/>
  <c r="AI29"/>
  <c r="AJ29"/>
  <c r="AI30"/>
  <c r="AJ30"/>
  <c r="AI31"/>
  <c r="AJ31"/>
  <c r="AI32"/>
  <c r="AJ32"/>
  <c r="AI33"/>
  <c r="AJ33"/>
  <c r="AI34"/>
  <c r="AJ34"/>
  <c r="AI35"/>
  <c r="AJ35"/>
  <c r="AI36"/>
  <c r="AJ36"/>
  <c r="AI37"/>
  <c r="AJ37"/>
  <c r="AI38"/>
  <c r="AJ38"/>
  <c r="AI39"/>
  <c r="AJ39"/>
  <c r="AI40"/>
  <c r="AJ40"/>
  <c r="AI41"/>
  <c r="AJ41"/>
  <c r="AI42"/>
  <c r="AJ42"/>
  <c r="AI43"/>
  <c r="AJ43"/>
  <c r="AI44"/>
  <c r="AJ44"/>
  <c r="AI45"/>
  <c r="AJ45"/>
  <c r="AI46"/>
  <c r="AJ46"/>
  <c r="AI47"/>
  <c r="AJ47"/>
  <c r="AI48"/>
  <c r="AJ48"/>
  <c r="AI49"/>
  <c r="AJ49"/>
  <c r="AI50"/>
  <c r="AJ50"/>
  <c r="AI51"/>
  <c r="AJ51"/>
  <c r="AI52"/>
  <c r="AJ52"/>
  <c r="AI53"/>
  <c r="AJ53"/>
  <c r="AI54"/>
  <c r="AJ54"/>
  <c r="AI55"/>
  <c r="AJ55"/>
  <c r="AI56"/>
  <c r="AJ56"/>
  <c r="AI57"/>
  <c r="AJ57"/>
  <c r="AI58"/>
  <c r="AJ58"/>
  <c r="AI59"/>
  <c r="AJ59"/>
  <c r="AI60"/>
  <c r="AJ60"/>
  <c r="AI61"/>
  <c r="AJ61"/>
  <c r="AI62"/>
  <c r="AJ62"/>
  <c r="AI63"/>
  <c r="AJ63"/>
  <c r="AI64"/>
  <c r="AJ64"/>
  <c r="AI65"/>
  <c r="AJ65"/>
  <c r="AI66"/>
  <c r="AJ66"/>
  <c r="AI67"/>
  <c r="AJ67"/>
  <c r="AI68"/>
  <c r="AJ68"/>
  <c r="AI69"/>
  <c r="AJ69"/>
  <c r="AI70"/>
  <c r="AJ70"/>
  <c r="AI71"/>
  <c r="AJ71"/>
  <c r="AI72"/>
  <c r="AJ72"/>
  <c r="AI73"/>
  <c r="AJ73"/>
  <c r="AI74"/>
  <c r="AJ74"/>
  <c r="AI75"/>
  <c r="AJ75"/>
  <c r="AI76"/>
  <c r="AJ76"/>
  <c r="AI77"/>
  <c r="AJ77"/>
  <c r="AI78"/>
  <c r="AJ78"/>
  <c r="AI79"/>
  <c r="AJ79"/>
  <c r="AI80"/>
  <c r="AJ80"/>
  <c r="AI81"/>
  <c r="AJ81"/>
  <c r="AI82"/>
  <c r="AJ82"/>
  <c r="AI83"/>
  <c r="AJ83"/>
  <c r="AI84"/>
  <c r="AJ84"/>
  <c r="AI85"/>
  <c r="AJ85"/>
  <c r="AI86"/>
  <c r="AJ86"/>
  <c r="AI87"/>
  <c r="AJ87"/>
  <c r="AI88"/>
  <c r="AJ88"/>
  <c r="AI89"/>
  <c r="AJ89"/>
  <c r="AI90"/>
  <c r="AJ90"/>
  <c r="AI91"/>
  <c r="AJ91"/>
  <c r="AI92"/>
  <c r="AJ92"/>
  <c r="AI93"/>
  <c r="AJ93"/>
  <c r="AI94"/>
  <c r="AJ94"/>
  <c r="AI95"/>
  <c r="AJ95"/>
  <c r="AI96"/>
  <c r="AJ96"/>
  <c r="AI97"/>
  <c r="AJ97"/>
  <c r="AI98"/>
  <c r="AJ98"/>
  <c r="AI99"/>
  <c r="AJ99"/>
  <c r="AI100"/>
  <c r="AJ100"/>
  <c r="AI101"/>
  <c r="AJ101"/>
  <c r="AI102"/>
  <c r="AJ102"/>
  <c r="AI103"/>
  <c r="AJ103"/>
  <c r="AI104"/>
  <c r="AJ104"/>
  <c r="AI105"/>
  <c r="AJ105"/>
  <c r="AI106"/>
  <c r="AJ106"/>
  <c r="AI107"/>
  <c r="AJ107"/>
  <c r="AI108"/>
  <c r="AJ108"/>
  <c r="AI109"/>
  <c r="AJ109"/>
  <c r="AI110"/>
  <c r="AJ110"/>
  <c r="AI111"/>
  <c r="AJ111"/>
  <c r="AI112"/>
  <c r="AJ112"/>
  <c r="AI113"/>
  <c r="AJ113"/>
  <c r="AI114"/>
  <c r="AJ114"/>
  <c r="AI115"/>
  <c r="AJ115"/>
  <c r="AI116"/>
  <c r="AJ116"/>
  <c r="AI117"/>
  <c r="AJ117"/>
  <c r="AI118"/>
  <c r="AJ118"/>
  <c r="AI119"/>
  <c r="AJ119"/>
  <c r="AI120"/>
  <c r="AJ120"/>
  <c r="AI121"/>
  <c r="AJ121"/>
  <c r="AI122"/>
  <c r="AJ122"/>
  <c r="AI123"/>
  <c r="AJ123"/>
  <c r="AI124"/>
  <c r="AJ124"/>
  <c r="AI125"/>
  <c r="AJ125"/>
  <c r="AI126"/>
  <c r="AJ126"/>
  <c r="AI127"/>
  <c r="AJ127"/>
  <c r="AI128"/>
  <c r="AJ128"/>
  <c r="AI129"/>
  <c r="AJ129"/>
  <c r="AI130"/>
  <c r="AJ130"/>
  <c r="AI131"/>
  <c r="AJ131"/>
  <c r="AI132"/>
  <c r="AJ132"/>
  <c r="AI133"/>
  <c r="AJ133"/>
  <c r="AI134"/>
  <c r="AJ134"/>
  <c r="AI135"/>
  <c r="AJ135"/>
  <c r="AI136"/>
  <c r="AJ136"/>
  <c r="AI137"/>
  <c r="AJ137"/>
  <c r="AI138"/>
  <c r="AJ138"/>
  <c r="AI139"/>
  <c r="AJ139"/>
  <c r="AI140"/>
  <c r="AJ140"/>
  <c r="AI141"/>
  <c r="AJ141"/>
  <c r="AI142"/>
  <c r="AJ142"/>
  <c r="AI143"/>
  <c r="AJ143"/>
  <c r="AI144"/>
  <c r="AJ144"/>
  <c r="AI145"/>
  <c r="AJ145"/>
  <c r="AI146"/>
  <c r="AJ146"/>
  <c r="AI147"/>
  <c r="AJ147"/>
  <c r="AI148"/>
  <c r="AJ148"/>
  <c r="AI149"/>
  <c r="AJ149"/>
  <c r="AI150"/>
  <c r="AJ150"/>
  <c r="AI151"/>
  <c r="AJ151"/>
  <c r="AI152"/>
  <c r="AJ152"/>
  <c r="AI153"/>
  <c r="AJ153"/>
  <c r="AI154"/>
  <c r="AJ154"/>
  <c r="AI155"/>
  <c r="AJ155"/>
  <c r="AI156"/>
  <c r="AJ156"/>
  <c r="AI157"/>
  <c r="AJ157"/>
  <c r="AI158"/>
  <c r="AJ158"/>
  <c r="AI159"/>
  <c r="AJ159"/>
  <c r="AI160"/>
  <c r="AJ160"/>
  <c r="AI161"/>
  <c r="AJ161"/>
  <c r="AI162"/>
  <c r="AJ162"/>
  <c r="AI163"/>
  <c r="AJ163"/>
  <c r="AI164"/>
  <c r="AJ164"/>
  <c r="AI165"/>
  <c r="AJ165"/>
  <c r="AI166"/>
  <c r="AJ166"/>
  <c r="AI167"/>
  <c r="AJ167"/>
  <c r="AI168"/>
  <c r="AJ168"/>
  <c r="AI169"/>
  <c r="AJ169"/>
  <c r="AI170"/>
  <c r="AJ170"/>
  <c r="AI171"/>
  <c r="AJ171"/>
  <c r="AI172"/>
  <c r="AJ172"/>
  <c r="AI173"/>
  <c r="AJ173"/>
  <c r="AI174"/>
  <c r="AJ174"/>
  <c r="AI175"/>
  <c r="AJ175"/>
  <c r="AI176"/>
  <c r="AJ176"/>
  <c r="AI177"/>
  <c r="AJ177"/>
  <c r="AI178"/>
  <c r="AJ178"/>
  <c r="AI179"/>
  <c r="AJ179"/>
  <c r="AI180"/>
  <c r="AJ180"/>
  <c r="AI181"/>
  <c r="AJ181"/>
  <c r="AI182"/>
  <c r="AJ182"/>
  <c r="AI183"/>
  <c r="AJ183"/>
  <c r="AI184"/>
  <c r="AJ184"/>
  <c r="AI185"/>
  <c r="AJ185"/>
  <c r="AI186"/>
  <c r="AJ186"/>
  <c r="AI187"/>
  <c r="AJ187"/>
  <c r="AI188"/>
  <c r="AJ188"/>
  <c r="AI189"/>
  <c r="AJ189"/>
  <c r="AI190"/>
  <c r="AJ190"/>
  <c r="AI191"/>
  <c r="AJ191"/>
  <c r="AI192"/>
  <c r="AJ192"/>
  <c r="AI193"/>
  <c r="AJ193"/>
  <c r="AI194"/>
  <c r="AJ194"/>
  <c r="AI195"/>
  <c r="AJ195"/>
  <c r="AI196"/>
  <c r="AJ196"/>
  <c r="AI197"/>
  <c r="AJ197"/>
  <c r="AI198"/>
  <c r="AJ198"/>
  <c r="AI199"/>
  <c r="AJ199"/>
  <c r="AI200"/>
  <c r="AJ200"/>
  <c r="AI201"/>
  <c r="AJ201"/>
  <c r="AI202"/>
  <c r="AJ202"/>
  <c r="AI203"/>
  <c r="AJ203"/>
  <c r="AI204"/>
  <c r="AJ204"/>
  <c r="AI205"/>
  <c r="AJ205"/>
  <c r="AI206"/>
  <c r="AJ206"/>
  <c r="AI207"/>
  <c r="AJ207"/>
  <c r="AI208"/>
  <c r="AJ208"/>
  <c r="AI209"/>
  <c r="AJ209"/>
  <c r="AI210"/>
  <c r="AJ210"/>
  <c r="AI211"/>
  <c r="AJ211"/>
  <c r="AI212"/>
  <c r="AJ212"/>
  <c r="AI213"/>
  <c r="AJ213"/>
  <c r="AI214"/>
  <c r="AJ214"/>
  <c r="AI215"/>
  <c r="AJ215"/>
  <c r="AI216"/>
  <c r="AJ216"/>
  <c r="AI217"/>
  <c r="AJ217"/>
  <c r="AI218"/>
  <c r="AJ218"/>
  <c r="AI219"/>
  <c r="AJ219"/>
  <c r="AI220"/>
  <c r="AJ220"/>
  <c r="AI221"/>
  <c r="AJ221"/>
  <c r="AI222"/>
  <c r="AJ222"/>
  <c r="AI223"/>
  <c r="AJ223"/>
  <c r="AI224"/>
  <c r="AJ224"/>
  <c r="AI225"/>
  <c r="AJ225"/>
  <c r="AI226"/>
  <c r="AJ226"/>
  <c r="AI227"/>
  <c r="AJ227"/>
  <c r="AI228"/>
  <c r="AJ228"/>
  <c r="AI229"/>
  <c r="AJ229"/>
  <c r="AI230"/>
  <c r="AJ230"/>
  <c r="AI231"/>
  <c r="AJ231"/>
  <c r="AI232"/>
  <c r="AJ232"/>
  <c r="AI233"/>
  <c r="AJ233"/>
  <c r="AI234"/>
  <c r="AJ234"/>
  <c r="AI235"/>
  <c r="AJ235"/>
  <c r="AI236"/>
  <c r="AJ236"/>
  <c r="AI237"/>
  <c r="AJ237"/>
  <c r="AI238"/>
  <c r="AJ238"/>
  <c r="AI239"/>
  <c r="AJ239"/>
  <c r="AI240"/>
  <c r="AJ240"/>
  <c r="AI241"/>
  <c r="AJ241"/>
  <c r="AI242"/>
  <c r="AJ242"/>
  <c r="AI243"/>
  <c r="AJ243"/>
  <c r="AI244"/>
  <c r="AJ244"/>
  <c r="AI245"/>
  <c r="AJ245"/>
  <c r="AI246"/>
  <c r="AJ246"/>
  <c r="AI247"/>
  <c r="AJ247"/>
  <c r="AI248"/>
  <c r="AJ248"/>
  <c r="AI249"/>
  <c r="AJ249"/>
  <c r="AI250"/>
  <c r="AJ250"/>
  <c r="AI251"/>
  <c r="AJ251"/>
  <c r="AI252"/>
  <c r="AJ252"/>
  <c r="AI253"/>
  <c r="AJ253"/>
  <c r="AI254"/>
  <c r="AJ254"/>
  <c r="AI255"/>
  <c r="AJ255"/>
  <c r="AI256"/>
  <c r="AJ256"/>
  <c r="AI257"/>
  <c r="AJ257"/>
  <c r="AI258"/>
  <c r="AJ258"/>
  <c r="AI259"/>
  <c r="AJ259"/>
  <c r="AI260"/>
  <c r="AJ260"/>
  <c r="AI261"/>
  <c r="AJ261"/>
  <c r="AI262"/>
  <c r="AJ262"/>
  <c r="AI263"/>
  <c r="AJ263"/>
  <c r="AI264"/>
  <c r="AJ264"/>
  <c r="AI265"/>
  <c r="AJ265"/>
  <c r="AI266"/>
  <c r="AJ266"/>
  <c r="AI267"/>
  <c r="AJ267"/>
  <c r="AI268"/>
  <c r="AJ268"/>
  <c r="AI269"/>
  <c r="AJ269"/>
  <c r="AI270"/>
  <c r="AJ270"/>
  <c r="AI271"/>
  <c r="AJ271"/>
  <c r="AI272"/>
  <c r="AJ272"/>
  <c r="AI273"/>
  <c r="AJ273"/>
  <c r="AI274"/>
  <c r="AJ274"/>
  <c r="AI275"/>
  <c r="AJ275"/>
  <c r="AI276"/>
  <c r="AJ276"/>
  <c r="AI277"/>
  <c r="AJ277"/>
  <c r="AI278"/>
  <c r="AJ278"/>
  <c r="AI279"/>
  <c r="AJ279"/>
  <c r="AI280"/>
  <c r="AJ280"/>
  <c r="AI281"/>
  <c r="AJ281"/>
  <c r="AI282"/>
  <c r="AJ282"/>
  <c r="AI283"/>
  <c r="AJ283"/>
  <c r="AI284"/>
  <c r="AJ284"/>
  <c r="AI285"/>
  <c r="AJ285"/>
  <c r="AI286"/>
  <c r="AJ286"/>
  <c r="AI287"/>
  <c r="AJ287"/>
  <c r="AI288"/>
  <c r="AJ288"/>
  <c r="AI289"/>
  <c r="AJ289"/>
  <c r="AI290"/>
  <c r="AJ290"/>
  <c r="AI291"/>
  <c r="AJ291"/>
  <c r="AI292"/>
  <c r="AJ292"/>
  <c r="AI293"/>
  <c r="AJ293"/>
  <c r="AI294"/>
  <c r="AJ294"/>
  <c r="AI295"/>
  <c r="AJ295"/>
  <c r="AI296"/>
  <c r="AJ296"/>
  <c r="AI297"/>
  <c r="AJ297"/>
  <c r="AI298"/>
  <c r="AJ298"/>
  <c r="AI299"/>
  <c r="AJ299"/>
  <c r="AI300"/>
  <c r="AJ300"/>
  <c r="AI301"/>
  <c r="AJ301"/>
  <c r="AI302"/>
  <c r="AJ302"/>
  <c r="AI303"/>
  <c r="AJ303"/>
  <c r="AI304"/>
  <c r="AJ304"/>
  <c r="AI305"/>
  <c r="AJ305"/>
  <c r="AI306"/>
  <c r="AJ306"/>
  <c r="AI307"/>
  <c r="AJ307"/>
  <c r="AI308"/>
  <c r="AJ308"/>
  <c r="AI309"/>
  <c r="AJ309"/>
  <c r="AI310"/>
  <c r="AJ310"/>
  <c r="AI311"/>
  <c r="AJ311"/>
  <c r="AI312"/>
  <c r="AJ312"/>
  <c r="AI313"/>
  <c r="AJ313"/>
  <c r="AI314"/>
  <c r="AJ314"/>
  <c r="AI315"/>
  <c r="AJ315"/>
  <c r="AI316"/>
  <c r="AJ316"/>
  <c r="AI317"/>
  <c r="AJ317"/>
  <c r="AI318"/>
  <c r="AJ318"/>
  <c r="AI319"/>
  <c r="AJ319"/>
  <c r="AI320"/>
  <c r="AJ320"/>
  <c r="AI321"/>
  <c r="AJ321"/>
  <c r="AI322"/>
  <c r="AJ322"/>
  <c r="AI323"/>
  <c r="AJ323"/>
  <c r="AI324"/>
  <c r="AJ324"/>
  <c r="AI325"/>
  <c r="AJ325"/>
  <c r="AI326"/>
  <c r="AJ326"/>
  <c r="AI327"/>
  <c r="AJ327"/>
  <c r="AI328"/>
  <c r="AJ328"/>
  <c r="AI329"/>
  <c r="AJ329"/>
  <c r="AI330"/>
  <c r="AJ330"/>
  <c r="AI331"/>
  <c r="AJ331"/>
  <c r="AI332"/>
  <c r="AJ332"/>
  <c r="AI333"/>
  <c r="AJ333"/>
  <c r="AI334"/>
  <c r="AJ334"/>
  <c r="AI335"/>
  <c r="AJ335"/>
  <c r="AI336"/>
  <c r="AJ336"/>
  <c r="AI337"/>
  <c r="AJ337"/>
  <c r="AI338"/>
  <c r="AJ338"/>
  <c r="AI339"/>
  <c r="AJ339"/>
  <c r="AI340"/>
  <c r="AJ340"/>
  <c r="AI341"/>
  <c r="AJ341"/>
  <c r="AI342"/>
  <c r="AJ342"/>
  <c r="AI343"/>
  <c r="AJ343"/>
  <c r="AI344"/>
  <c r="AJ344"/>
  <c r="AI345"/>
  <c r="AJ345"/>
  <c r="AI346"/>
  <c r="AJ346"/>
  <c r="AI347"/>
  <c r="AJ347"/>
  <c r="AI348"/>
  <c r="AJ348"/>
  <c r="AI349"/>
  <c r="AJ349"/>
  <c r="AI350"/>
  <c r="AJ350"/>
  <c r="AI351"/>
  <c r="AJ351"/>
  <c r="AI352"/>
  <c r="AJ352"/>
  <c r="AI353"/>
  <c r="AJ353"/>
  <c r="AI354"/>
  <c r="AJ354"/>
  <c r="AI355"/>
  <c r="AJ355"/>
  <c r="AI356"/>
  <c r="AJ356"/>
  <c r="AI357"/>
  <c r="AJ357"/>
  <c r="AI358"/>
  <c r="AJ358"/>
  <c r="AI359"/>
  <c r="AJ359"/>
  <c r="AI360"/>
  <c r="AJ360"/>
  <c r="AI361"/>
  <c r="AJ361"/>
  <c r="AI362"/>
  <c r="AJ362"/>
  <c r="AI363"/>
  <c r="AJ363"/>
  <c r="AI364"/>
  <c r="AJ364"/>
  <c r="AI365"/>
  <c r="AJ365"/>
  <c r="AI366"/>
  <c r="AJ366"/>
  <c r="AI367"/>
  <c r="AJ367"/>
  <c r="AI368"/>
  <c r="AJ368"/>
  <c r="AI369"/>
  <c r="AJ369"/>
  <c r="AI370"/>
  <c r="AJ370"/>
  <c r="AI371"/>
  <c r="AJ371"/>
  <c r="AI372"/>
  <c r="AJ372"/>
  <c r="AI373"/>
  <c r="AJ373"/>
  <c r="AI374"/>
  <c r="AJ374"/>
  <c r="AI375"/>
  <c r="AJ375"/>
  <c r="AI376"/>
  <c r="AJ376"/>
  <c r="AI377"/>
  <c r="AJ377"/>
  <c r="AI378"/>
  <c r="AJ378"/>
  <c r="AI379"/>
  <c r="AJ379"/>
  <c r="AI380"/>
  <c r="AJ380"/>
  <c r="AI381"/>
  <c r="AJ381"/>
  <c r="AI382"/>
  <c r="AJ382"/>
  <c r="AI383"/>
  <c r="AJ383"/>
  <c r="AI384"/>
  <c r="AJ384"/>
  <c r="AI385"/>
  <c r="AJ385"/>
  <c r="AI386"/>
  <c r="AJ386"/>
  <c r="AI387"/>
  <c r="AJ387"/>
  <c r="AI388"/>
  <c r="AJ388"/>
  <c r="AI389"/>
  <c r="AJ389"/>
  <c r="AI390"/>
  <c r="AJ390"/>
  <c r="AI391"/>
  <c r="AJ391"/>
  <c r="AI392"/>
  <c r="AJ392"/>
  <c r="AI393"/>
  <c r="AJ393"/>
  <c r="AI394"/>
  <c r="AJ394"/>
  <c r="AI395"/>
  <c r="AJ395"/>
  <c r="AI2"/>
  <c r="AI3" s="1"/>
  <c r="AJ3"/>
  <c r="H14"/>
  <c r="BS2"/>
  <c r="BK21"/>
  <c r="BL21"/>
  <c r="BK22"/>
  <c r="BM21" s="1"/>
  <c r="BL22"/>
  <c r="BM22"/>
  <c r="BK23"/>
  <c r="BL23"/>
  <c r="BL24" s="1"/>
  <c r="BK24"/>
  <c r="BL25"/>
  <c r="BL26" s="1"/>
  <c r="BK4"/>
  <c r="BL4"/>
  <c r="BK5"/>
  <c r="BL5"/>
  <c r="BK6"/>
  <c r="BL6"/>
  <c r="BK7"/>
  <c r="BL7"/>
  <c r="BK8"/>
  <c r="BL8"/>
  <c r="BK9"/>
  <c r="BL9"/>
  <c r="BK10"/>
  <c r="BL10"/>
  <c r="BK11"/>
  <c r="BL11"/>
  <c r="BK12"/>
  <c r="BL12"/>
  <c r="BK13"/>
  <c r="BL13"/>
  <c r="BK14"/>
  <c r="BL14"/>
  <c r="BK15"/>
  <c r="BL15"/>
  <c r="BK16"/>
  <c r="BL16"/>
  <c r="BK17"/>
  <c r="BL17"/>
  <c r="BK18"/>
  <c r="BL18"/>
  <c r="BK19"/>
  <c r="BL19"/>
  <c r="BK20"/>
  <c r="BL20"/>
  <c r="BL3"/>
  <c r="BK3"/>
  <c r="BK2"/>
  <c r="BT3"/>
  <c r="BT4" s="1"/>
  <c r="BT5" s="1"/>
  <c r="BT6" s="1"/>
  <c r="BT7" s="1"/>
  <c r="BT8" s="1"/>
  <c r="BT9" s="1"/>
  <c r="BT10" s="1"/>
  <c r="BT11" s="1"/>
  <c r="BT12" s="1"/>
  <c r="BT13" s="1"/>
  <c r="BT14" s="1"/>
  <c r="BT15" s="1"/>
  <c r="BT16" s="1"/>
  <c r="BT17" s="1"/>
  <c r="BT18" s="1"/>
  <c r="BT19" s="1"/>
  <c r="BT20" s="1"/>
  <c r="BT21" s="1"/>
  <c r="W15"/>
  <c r="W16"/>
  <c r="W17"/>
  <c r="W18"/>
  <c r="W19"/>
  <c r="W20"/>
  <c r="W21"/>
  <c r="W22" s="1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184"/>
  <c r="W185"/>
  <c r="W186"/>
  <c r="W187"/>
  <c r="W188"/>
  <c r="W189"/>
  <c r="W190"/>
  <c r="W191"/>
  <c r="W192"/>
  <c r="W193"/>
  <c r="W194"/>
  <c r="W195"/>
  <c r="W196"/>
  <c r="W197"/>
  <c r="W198"/>
  <c r="W199"/>
  <c r="W200"/>
  <c r="W201"/>
  <c r="W202"/>
  <c r="W203"/>
  <c r="W204"/>
  <c r="W205"/>
  <c r="W206"/>
  <c r="W207"/>
  <c r="W208"/>
  <c r="W209"/>
  <c r="W210"/>
  <c r="W211"/>
  <c r="W212"/>
  <c r="W213"/>
  <c r="W214"/>
  <c r="W215"/>
  <c r="W216"/>
  <c r="W217"/>
  <c r="W218"/>
  <c r="W219"/>
  <c r="W220"/>
  <c r="W221"/>
  <c r="W222"/>
  <c r="W223"/>
  <c r="W224"/>
  <c r="W225"/>
  <c r="W226"/>
  <c r="W227"/>
  <c r="W228"/>
  <c r="W229"/>
  <c r="W230"/>
  <c r="W231"/>
  <c r="W232"/>
  <c r="W233"/>
  <c r="W234"/>
  <c r="W235"/>
  <c r="W236"/>
  <c r="W237"/>
  <c r="W238"/>
  <c r="W239"/>
  <c r="W240"/>
  <c r="W241"/>
  <c r="W242"/>
  <c r="W243"/>
  <c r="W244"/>
  <c r="W245"/>
  <c r="W246"/>
  <c r="W247"/>
  <c r="W248"/>
  <c r="W249"/>
  <c r="W250"/>
  <c r="W251"/>
  <c r="W252"/>
  <c r="W253"/>
  <c r="W254"/>
  <c r="W255"/>
  <c r="W256"/>
  <c r="W257"/>
  <c r="W258"/>
  <c r="W259"/>
  <c r="W260"/>
  <c r="W261"/>
  <c r="W262"/>
  <c r="W263"/>
  <c r="W264"/>
  <c r="W265"/>
  <c r="W266"/>
  <c r="W267"/>
  <c r="W268"/>
  <c r="W269"/>
  <c r="W270"/>
  <c r="W271"/>
  <c r="W272"/>
  <c r="W273"/>
  <c r="W274"/>
  <c r="W275"/>
  <c r="W276"/>
  <c r="W277"/>
  <c r="W278"/>
  <c r="W279"/>
  <c r="W280"/>
  <c r="W281"/>
  <c r="W282"/>
  <c r="W283"/>
  <c r="W284"/>
  <c r="W285"/>
  <c r="W286"/>
  <c r="W287"/>
  <c r="W288"/>
  <c r="W289"/>
  <c r="W290"/>
  <c r="W291"/>
  <c r="W292"/>
  <c r="W293"/>
  <c r="W294"/>
  <c r="W295"/>
  <c r="W296"/>
  <c r="W297"/>
  <c r="W298"/>
  <c r="W299"/>
  <c r="W300"/>
  <c r="W301"/>
  <c r="W302"/>
  <c r="W303"/>
  <c r="W304"/>
  <c r="W305"/>
  <c r="W306"/>
  <c r="W307"/>
  <c r="W308"/>
  <c r="W309"/>
  <c r="W310"/>
  <c r="W311"/>
  <c r="W312"/>
  <c r="W313"/>
  <c r="W314"/>
  <c r="W315"/>
  <c r="W316"/>
  <c r="W317"/>
  <c r="W318"/>
  <c r="W319"/>
  <c r="W320"/>
  <c r="W321"/>
  <c r="W322"/>
  <c r="W323"/>
  <c r="W324"/>
  <c r="W325"/>
  <c r="W326"/>
  <c r="W327"/>
  <c r="W328"/>
  <c r="W329"/>
  <c r="W330"/>
  <c r="W331"/>
  <c r="W332"/>
  <c r="W333"/>
  <c r="W334"/>
  <c r="W335"/>
  <c r="W336"/>
  <c r="W337"/>
  <c r="W338"/>
  <c r="W339"/>
  <c r="W340"/>
  <c r="W341"/>
  <c r="W342"/>
  <c r="W343"/>
  <c r="W344"/>
  <c r="W345"/>
  <c r="W346"/>
  <c r="W347"/>
  <c r="W348"/>
  <c r="W349"/>
  <c r="W350"/>
  <c r="W351"/>
  <c r="W352"/>
  <c r="W353"/>
  <c r="W354"/>
  <c r="W355"/>
  <c r="W356"/>
  <c r="W357"/>
  <c r="W358"/>
  <c r="W359"/>
  <c r="W360"/>
  <c r="W361"/>
  <c r="W362"/>
  <c r="W363"/>
  <c r="W364"/>
  <c r="W365"/>
  <c r="W366"/>
  <c r="W367"/>
  <c r="W368"/>
  <c r="W369"/>
  <c r="W370"/>
  <c r="W371"/>
  <c r="W372"/>
  <c r="W373"/>
  <c r="W374"/>
  <c r="W375"/>
  <c r="W376"/>
  <c r="W377"/>
  <c r="W378"/>
  <c r="W379"/>
  <c r="W380"/>
  <c r="W381"/>
  <c r="W382"/>
  <c r="W383"/>
  <c r="W384"/>
  <c r="W385"/>
  <c r="W386"/>
  <c r="W387"/>
  <c r="W388"/>
  <c r="W389"/>
  <c r="W390"/>
  <c r="W391"/>
  <c r="W392"/>
  <c r="W393"/>
  <c r="W394"/>
  <c r="W395"/>
  <c r="W396"/>
  <c r="W397"/>
  <c r="W398"/>
  <c r="W399"/>
  <c r="W400"/>
  <c r="W401"/>
  <c r="W402"/>
  <c r="W403"/>
  <c r="W404"/>
  <c r="W405"/>
  <c r="W406"/>
  <c r="W407"/>
  <c r="W408"/>
  <c r="W409"/>
  <c r="W410"/>
  <c r="W411"/>
  <c r="W412"/>
  <c r="W413"/>
  <c r="W414"/>
  <c r="W415"/>
  <c r="W416"/>
  <c r="W417"/>
  <c r="W418"/>
  <c r="W419"/>
  <c r="W420"/>
  <c r="W421"/>
  <c r="W422"/>
  <c r="W423"/>
  <c r="W424"/>
  <c r="W425"/>
  <c r="W426"/>
  <c r="W427"/>
  <c r="W428"/>
  <c r="W429"/>
  <c r="W430"/>
  <c r="W431"/>
  <c r="W432"/>
  <c r="W433"/>
  <c r="W434"/>
  <c r="W435"/>
  <c r="W436"/>
  <c r="W437"/>
  <c r="W438"/>
  <c r="W439"/>
  <c r="W440"/>
  <c r="W441"/>
  <c r="W442"/>
  <c r="W443"/>
  <c r="W444"/>
  <c r="W445"/>
  <c r="W446"/>
  <c r="W447"/>
  <c r="W448"/>
  <c r="W449"/>
  <c r="W450"/>
  <c r="W451"/>
  <c r="W452"/>
  <c r="W453"/>
  <c r="W454"/>
  <c r="W455"/>
  <c r="W456"/>
  <c r="W457"/>
  <c r="W458"/>
  <c r="W459"/>
  <c r="W460"/>
  <c r="W461"/>
  <c r="W462"/>
  <c r="W463"/>
  <c r="W464"/>
  <c r="W465"/>
  <c r="W466"/>
  <c r="W467"/>
  <c r="W468"/>
  <c r="W469"/>
  <c r="W470"/>
  <c r="W471"/>
  <c r="W472"/>
  <c r="W473"/>
  <c r="W474"/>
  <c r="W475"/>
  <c r="W476"/>
  <c r="W477"/>
  <c r="W478"/>
  <c r="W479"/>
  <c r="W480"/>
  <c r="W481"/>
  <c r="W482"/>
  <c r="W483"/>
  <c r="W484"/>
  <c r="W485"/>
  <c r="W486"/>
  <c r="W487"/>
  <c r="W488"/>
  <c r="W489"/>
  <c r="W490"/>
  <c r="W491"/>
  <c r="W492"/>
  <c r="W493"/>
  <c r="W494"/>
  <c r="W495"/>
  <c r="W496"/>
  <c r="W497"/>
  <c r="W498"/>
  <c r="W499"/>
  <c r="W500"/>
  <c r="W501"/>
  <c r="W502"/>
  <c r="W503"/>
  <c r="W504"/>
  <c r="W505"/>
  <c r="W506"/>
  <c r="W507"/>
  <c r="W508"/>
  <c r="W509"/>
  <c r="W510"/>
  <c r="W511"/>
  <c r="W512"/>
  <c r="W513"/>
  <c r="W514"/>
  <c r="W515"/>
  <c r="W516"/>
  <c r="W517"/>
  <c r="W518"/>
  <c r="W519"/>
  <c r="W520"/>
  <c r="W521"/>
  <c r="W522"/>
  <c r="W523"/>
  <c r="W524"/>
  <c r="W525"/>
  <c r="W526"/>
  <c r="W527"/>
  <c r="W528"/>
  <c r="W529"/>
  <c r="W530"/>
  <c r="W531"/>
  <c r="W532"/>
  <c r="W533"/>
  <c r="W534"/>
  <c r="W535"/>
  <c r="W536"/>
  <c r="W537"/>
  <c r="W538"/>
  <c r="W539"/>
  <c r="W540"/>
  <c r="W541"/>
  <c r="W542"/>
  <c r="W543"/>
  <c r="W544"/>
  <c r="W545"/>
  <c r="W546"/>
  <c r="W547"/>
  <c r="W548"/>
  <c r="W549"/>
  <c r="W550"/>
  <c r="W551"/>
  <c r="W552"/>
  <c r="W553"/>
  <c r="W554"/>
  <c r="W555"/>
  <c r="W556"/>
  <c r="W557"/>
  <c r="W558"/>
  <c r="W559"/>
  <c r="W560"/>
  <c r="W561"/>
  <c r="W562"/>
  <c r="W563"/>
  <c r="W564"/>
  <c r="W565"/>
  <c r="W566"/>
  <c r="W567"/>
  <c r="W568"/>
  <c r="W569"/>
  <c r="W570"/>
  <c r="W571"/>
  <c r="W572"/>
  <c r="W573"/>
  <c r="W574"/>
  <c r="W575"/>
  <c r="W576"/>
  <c r="W577"/>
  <c r="W578"/>
  <c r="W579"/>
  <c r="W580"/>
  <c r="W581"/>
  <c r="W582"/>
  <c r="W583"/>
  <c r="W584"/>
  <c r="W585"/>
  <c r="W586"/>
  <c r="W587"/>
  <c r="W588"/>
  <c r="W589"/>
  <c r="W590"/>
  <c r="W591"/>
  <c r="W592"/>
  <c r="W593"/>
  <c r="W594"/>
  <c r="W595"/>
  <c r="W596"/>
  <c r="W597"/>
  <c r="W598"/>
  <c r="W599"/>
  <c r="W600"/>
  <c r="W601"/>
  <c r="W602"/>
  <c r="W603"/>
  <c r="W604"/>
  <c r="W605"/>
  <c r="W606"/>
  <c r="W607"/>
  <c r="W608"/>
  <c r="W609"/>
  <c r="W610"/>
  <c r="W611"/>
  <c r="W612"/>
  <c r="W613"/>
  <c r="W614"/>
  <c r="W615"/>
  <c r="W616"/>
  <c r="W617"/>
  <c r="W618"/>
  <c r="W619"/>
  <c r="W620"/>
  <c r="W621"/>
  <c r="W622"/>
  <c r="W623"/>
  <c r="W624"/>
  <c r="W625"/>
  <c r="W626"/>
  <c r="W627"/>
  <c r="W628"/>
  <c r="W629"/>
  <c r="W630"/>
  <c r="W631"/>
  <c r="W632"/>
  <c r="W633"/>
  <c r="W634"/>
  <c r="W635"/>
  <c r="W636"/>
  <c r="W637"/>
  <c r="W638"/>
  <c r="W639"/>
  <c r="W640"/>
  <c r="W641"/>
  <c r="W642"/>
  <c r="W643"/>
  <c r="W644"/>
  <c r="W645"/>
  <c r="W646"/>
  <c r="W647"/>
  <c r="W648"/>
  <c r="W649"/>
  <c r="W650"/>
  <c r="W651"/>
  <c r="W652"/>
  <c r="W653"/>
  <c r="W654"/>
  <c r="W655"/>
  <c r="W656"/>
  <c r="W657"/>
  <c r="W658"/>
  <c r="W659"/>
  <c r="W660"/>
  <c r="W661"/>
  <c r="W662"/>
  <c r="W663"/>
  <c r="W664"/>
  <c r="W665"/>
  <c r="W666"/>
  <c r="W667"/>
  <c r="W668"/>
  <c r="W669"/>
  <c r="W670"/>
  <c r="W671"/>
  <c r="W672"/>
  <c r="W673"/>
  <c r="W674"/>
  <c r="W675"/>
  <c r="W676"/>
  <c r="W677"/>
  <c r="W678"/>
  <c r="W5"/>
  <c r="W6"/>
  <c r="W7"/>
  <c r="W8" s="1"/>
  <c r="W9"/>
  <c r="W10"/>
  <c r="W11"/>
  <c r="W12"/>
  <c r="W13"/>
  <c r="W14"/>
  <c r="O2"/>
  <c r="H3"/>
  <c r="H4" s="1"/>
  <c r="H5" s="1"/>
  <c r="H6" s="1"/>
  <c r="H7" s="1"/>
  <c r="H8" s="1"/>
  <c r="H9" s="1"/>
  <c r="H10" s="1"/>
  <c r="H11" s="1"/>
  <c r="H12" s="1"/>
  <c r="H13" s="1"/>
  <c r="H15" s="1"/>
  <c r="H16" s="1"/>
  <c r="H17" s="1"/>
  <c r="H18" s="1"/>
  <c r="H19" s="1"/>
  <c r="H20" s="1"/>
  <c r="H21" s="1"/>
  <c r="H22" s="1"/>
  <c r="H23" s="1"/>
  <c r="H24" s="1"/>
  <c r="H25" s="1"/>
  <c r="H26" s="1"/>
  <c r="H27" s="1"/>
  <c r="H28" s="1"/>
  <c r="H29" s="1"/>
  <c r="H30" s="1"/>
  <c r="H31" s="1"/>
  <c r="H32" s="1"/>
  <c r="H33" s="1"/>
  <c r="H34" s="1"/>
  <c r="H35" s="1"/>
  <c r="H36" s="1"/>
  <c r="H37" s="1"/>
  <c r="H38" s="1"/>
  <c r="H39" s="1"/>
  <c r="H40" s="1"/>
  <c r="H41" s="1"/>
  <c r="H42" s="1"/>
  <c r="H43" s="1"/>
  <c r="H44" s="1"/>
  <c r="H45" s="1"/>
  <c r="H46" s="1"/>
  <c r="H47" s="1"/>
  <c r="H48" s="1"/>
  <c r="H49" s="1"/>
  <c r="H50" s="1"/>
  <c r="H51" s="1"/>
  <c r="H52" s="1"/>
  <c r="H53" s="1"/>
  <c r="H54" s="1"/>
  <c r="H55" s="1"/>
  <c r="H56" s="1"/>
  <c r="H57" s="1"/>
  <c r="H58" s="1"/>
  <c r="H59" s="1"/>
  <c r="H60" s="1"/>
  <c r="H61" s="1"/>
  <c r="H62" s="1"/>
  <c r="H63" s="1"/>
  <c r="H64" s="1"/>
  <c r="H65" s="1"/>
  <c r="H66" s="1"/>
  <c r="H67" s="1"/>
  <c r="H68" s="1"/>
  <c r="H69" s="1"/>
  <c r="H70" s="1"/>
  <c r="H71" s="1"/>
  <c r="H72" s="1"/>
  <c r="H73" s="1"/>
  <c r="H74" s="1"/>
  <c r="H75" s="1"/>
  <c r="H76" s="1"/>
  <c r="H77" s="1"/>
  <c r="H78" s="1"/>
  <c r="H79" s="1"/>
  <c r="H80" s="1"/>
  <c r="H81" s="1"/>
  <c r="H82" s="1"/>
  <c r="H83" s="1"/>
  <c r="H84" s="1"/>
  <c r="H85" s="1"/>
  <c r="H86" s="1"/>
  <c r="H87" s="1"/>
  <c r="H88" s="1"/>
  <c r="H89" s="1"/>
  <c r="H90" s="1"/>
  <c r="H91" s="1"/>
  <c r="H92" s="1"/>
  <c r="H93" s="1"/>
  <c r="H94" s="1"/>
  <c r="H95" s="1"/>
  <c r="H96" s="1"/>
  <c r="H97" s="1"/>
  <c r="H98" s="1"/>
  <c r="H99" s="1"/>
  <c r="H100" s="1"/>
  <c r="H101" s="1"/>
  <c r="H102" s="1"/>
  <c r="H103" s="1"/>
  <c r="H104" s="1"/>
  <c r="H105" s="1"/>
  <c r="H106" s="1"/>
  <c r="H107" s="1"/>
  <c r="H108" s="1"/>
  <c r="H109" s="1"/>
  <c r="H110" s="1"/>
  <c r="H111" s="1"/>
  <c r="H112" s="1"/>
  <c r="H113" s="1"/>
  <c r="H114" s="1"/>
  <c r="H115" s="1"/>
  <c r="H116" s="1"/>
  <c r="H117" s="1"/>
  <c r="H118" s="1"/>
  <c r="H119" s="1"/>
  <c r="H120" s="1"/>
  <c r="H121" s="1"/>
  <c r="H122" s="1"/>
  <c r="H123" s="1"/>
  <c r="H124" s="1"/>
  <c r="H125" s="1"/>
  <c r="H126" s="1"/>
  <c r="H127" s="1"/>
  <c r="H128" s="1"/>
  <c r="H129" s="1"/>
  <c r="H130" s="1"/>
  <c r="H131" s="1"/>
  <c r="H132" s="1"/>
  <c r="H133" s="1"/>
  <c r="H134" s="1"/>
  <c r="H135" s="1"/>
  <c r="H136" s="1"/>
  <c r="H137" s="1"/>
  <c r="H138" s="1"/>
  <c r="H139" s="1"/>
  <c r="H140" s="1"/>
  <c r="H141" s="1"/>
  <c r="H142" s="1"/>
  <c r="H143" s="1"/>
  <c r="H144" s="1"/>
  <c r="H145" s="1"/>
  <c r="H146" s="1"/>
  <c r="H147" s="1"/>
  <c r="H148" s="1"/>
  <c r="H149" s="1"/>
  <c r="H150" s="1"/>
  <c r="H151" s="1"/>
  <c r="H152" s="1"/>
  <c r="H153" s="1"/>
  <c r="H154" s="1"/>
  <c r="H155" s="1"/>
  <c r="H156" s="1"/>
  <c r="H157" s="1"/>
  <c r="H158" s="1"/>
  <c r="H159" s="1"/>
  <c r="H160" s="1"/>
  <c r="H161" s="1"/>
  <c r="H162" s="1"/>
  <c r="H163" s="1"/>
  <c r="H164" s="1"/>
  <c r="H165" s="1"/>
  <c r="H166" s="1"/>
  <c r="H167" s="1"/>
  <c r="H168" s="1"/>
  <c r="H169" s="1"/>
  <c r="H170" s="1"/>
  <c r="H171" s="1"/>
  <c r="H172" s="1"/>
  <c r="H173" s="1"/>
  <c r="H174" s="1"/>
  <c r="H175" s="1"/>
  <c r="H176" s="1"/>
  <c r="H177" s="1"/>
  <c r="H178" s="1"/>
  <c r="H179" s="1"/>
  <c r="H180" s="1"/>
  <c r="H181" s="1"/>
  <c r="H182" s="1"/>
  <c r="H183" s="1"/>
  <c r="H184" s="1"/>
  <c r="H185" s="1"/>
  <c r="H186" s="1"/>
  <c r="H187" s="1"/>
  <c r="H188" s="1"/>
  <c r="H189" s="1"/>
  <c r="H190" s="1"/>
  <c r="H191" s="1"/>
  <c r="H192" s="1"/>
  <c r="H193" s="1"/>
  <c r="H194" s="1"/>
  <c r="H195" s="1"/>
  <c r="H196" s="1"/>
  <c r="H197" s="1"/>
  <c r="H198" s="1"/>
  <c r="H199" s="1"/>
  <c r="H200" s="1"/>
  <c r="H201" s="1"/>
  <c r="H202" s="1"/>
  <c r="H203" s="1"/>
  <c r="H204" s="1"/>
  <c r="H205" s="1"/>
  <c r="H206" s="1"/>
  <c r="H207" s="1"/>
  <c r="H208" s="1"/>
  <c r="H209" s="1"/>
  <c r="H210" s="1"/>
  <c r="H211" s="1"/>
  <c r="H212" s="1"/>
  <c r="H213" s="1"/>
  <c r="H214" s="1"/>
  <c r="H215" s="1"/>
  <c r="H216" s="1"/>
  <c r="H217" s="1"/>
  <c r="H218" s="1"/>
  <c r="H219" s="1"/>
  <c r="H220" s="1"/>
  <c r="H221" s="1"/>
  <c r="H222" s="1"/>
  <c r="H223" s="1"/>
  <c r="H224" s="1"/>
  <c r="H225" s="1"/>
  <c r="H226" s="1"/>
  <c r="H227" s="1"/>
  <c r="H228" s="1"/>
  <c r="H229" s="1"/>
  <c r="H230" s="1"/>
  <c r="H231" s="1"/>
  <c r="H232" s="1"/>
  <c r="H233" s="1"/>
  <c r="H234" s="1"/>
  <c r="H235" s="1"/>
  <c r="H236" s="1"/>
  <c r="H237" s="1"/>
  <c r="H238" s="1"/>
  <c r="H239" s="1"/>
  <c r="H240" s="1"/>
  <c r="H241" s="1"/>
  <c r="H242" s="1"/>
  <c r="H243" s="1"/>
  <c r="H244" s="1"/>
  <c r="H245" s="1"/>
  <c r="H246" s="1"/>
  <c r="H247" s="1"/>
  <c r="H248" s="1"/>
  <c r="H249" s="1"/>
  <c r="H250" s="1"/>
  <c r="H251" s="1"/>
  <c r="H252" s="1"/>
  <c r="H253" s="1"/>
  <c r="H254" s="1"/>
  <c r="H255" s="1"/>
  <c r="H256" s="1"/>
  <c r="H257" s="1"/>
  <c r="H258" s="1"/>
  <c r="H259" s="1"/>
  <c r="H260" s="1"/>
  <c r="H261" s="1"/>
  <c r="H262" s="1"/>
  <c r="H263" s="1"/>
  <c r="H264" s="1"/>
  <c r="H265" s="1"/>
  <c r="H266" s="1"/>
  <c r="H267" s="1"/>
  <c r="H268" s="1"/>
  <c r="H269" s="1"/>
  <c r="H270" s="1"/>
  <c r="H271" s="1"/>
  <c r="H272" s="1"/>
  <c r="H273" s="1"/>
  <c r="H274" s="1"/>
  <c r="H275" s="1"/>
  <c r="H276" s="1"/>
  <c r="H277" s="1"/>
  <c r="H278" s="1"/>
  <c r="H279" s="1"/>
  <c r="H280" s="1"/>
  <c r="H281" s="1"/>
  <c r="H282" s="1"/>
  <c r="H283" s="1"/>
  <c r="H284" s="1"/>
  <c r="H285" s="1"/>
  <c r="H286" s="1"/>
  <c r="H287" s="1"/>
  <c r="H288" s="1"/>
  <c r="H289" s="1"/>
  <c r="H290" s="1"/>
  <c r="H291" s="1"/>
  <c r="H292" s="1"/>
  <c r="H293" s="1"/>
  <c r="H294" s="1"/>
  <c r="H295" s="1"/>
  <c r="H296" s="1"/>
  <c r="H297" s="1"/>
  <c r="H298" s="1"/>
  <c r="H299" s="1"/>
  <c r="H300" s="1"/>
  <c r="H301" s="1"/>
  <c r="H302" s="1"/>
  <c r="H303" s="1"/>
  <c r="H304" s="1"/>
  <c r="H305" s="1"/>
  <c r="H306" s="1"/>
  <c r="H307" s="1"/>
  <c r="H308" s="1"/>
  <c r="H309" s="1"/>
  <c r="H310" s="1"/>
  <c r="H311" s="1"/>
  <c r="H312" s="1"/>
  <c r="H313" s="1"/>
  <c r="H314" s="1"/>
  <c r="H315" s="1"/>
  <c r="H316" s="1"/>
  <c r="H317" s="1"/>
  <c r="H318" s="1"/>
  <c r="H319" s="1"/>
  <c r="H320" s="1"/>
  <c r="H321" s="1"/>
  <c r="H322" s="1"/>
  <c r="H323" s="1"/>
  <c r="H324" s="1"/>
  <c r="H325" s="1"/>
  <c r="H326" s="1"/>
  <c r="H327" s="1"/>
  <c r="H328" s="1"/>
  <c r="H329" s="1"/>
  <c r="H330" s="1"/>
  <c r="H331" s="1"/>
  <c r="H332" s="1"/>
  <c r="H333" s="1"/>
  <c r="H334" s="1"/>
  <c r="H335" s="1"/>
  <c r="H336" s="1"/>
  <c r="H337" s="1"/>
  <c r="H338" s="1"/>
  <c r="H339" s="1"/>
  <c r="H340" s="1"/>
  <c r="H341" s="1"/>
  <c r="H342" s="1"/>
  <c r="H343" s="1"/>
  <c r="H344" s="1"/>
  <c r="H345" s="1"/>
  <c r="H346" s="1"/>
  <c r="H347" s="1"/>
  <c r="H348" s="1"/>
  <c r="H349" s="1"/>
  <c r="H350" s="1"/>
  <c r="H351" s="1"/>
  <c r="H352" s="1"/>
  <c r="H353" s="1"/>
  <c r="H354" s="1"/>
  <c r="H355" s="1"/>
  <c r="H356" s="1"/>
  <c r="H357" s="1"/>
  <c r="H358" s="1"/>
  <c r="H359" s="1"/>
  <c r="H360" s="1"/>
  <c r="H361" s="1"/>
  <c r="H362" s="1"/>
  <c r="H363" s="1"/>
  <c r="H364" s="1"/>
  <c r="H365" s="1"/>
  <c r="H366" s="1"/>
  <c r="H367" s="1"/>
  <c r="H368" s="1"/>
  <c r="H369" s="1"/>
  <c r="H370" s="1"/>
  <c r="H371" s="1"/>
  <c r="H372" s="1"/>
  <c r="H373" s="1"/>
  <c r="H374" s="1"/>
  <c r="H375" s="1"/>
  <c r="H376" s="1"/>
  <c r="H377" s="1"/>
  <c r="H378" s="1"/>
  <c r="H379" s="1"/>
  <c r="H380" s="1"/>
  <c r="H381" s="1"/>
  <c r="H382" s="1"/>
  <c r="H383" s="1"/>
  <c r="H384" s="1"/>
  <c r="H385" s="1"/>
  <c r="H386" s="1"/>
  <c r="H387" s="1"/>
  <c r="H388" s="1"/>
  <c r="H389" s="1"/>
  <c r="H390" s="1"/>
  <c r="H391" s="1"/>
  <c r="H392" s="1"/>
  <c r="H393" s="1"/>
  <c r="H394" s="1"/>
  <c r="H395" s="1"/>
  <c r="H396" s="1"/>
  <c r="H397" s="1"/>
  <c r="H398" s="1"/>
  <c r="H399" s="1"/>
  <c r="H400" s="1"/>
  <c r="H401" s="1"/>
  <c r="H402" s="1"/>
  <c r="H403" s="1"/>
  <c r="H404" s="1"/>
  <c r="H405" s="1"/>
  <c r="H406" s="1"/>
  <c r="H407" s="1"/>
  <c r="H408" s="1"/>
  <c r="H409" s="1"/>
  <c r="H410" s="1"/>
  <c r="H411" s="1"/>
  <c r="H412" s="1"/>
  <c r="H413" s="1"/>
  <c r="H414" s="1"/>
  <c r="H415" s="1"/>
  <c r="H416" s="1"/>
  <c r="H417" s="1"/>
  <c r="H418" s="1"/>
  <c r="H419" s="1"/>
  <c r="G3"/>
  <c r="G4" s="1"/>
  <c r="G5" s="1"/>
  <c r="G6" s="1"/>
  <c r="G7" s="1"/>
  <c r="G8" s="1"/>
  <c r="G9" s="1"/>
  <c r="G10" s="1"/>
  <c r="G11" s="1"/>
  <c r="G12" s="1"/>
  <c r="G2"/>
  <c r="F30"/>
  <c r="P3"/>
  <c r="P4" s="1"/>
  <c r="P5" s="1"/>
  <c r="P6" s="1"/>
  <c r="P7" s="1"/>
  <c r="P8" s="1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73"/>
  <c r="A474"/>
  <c r="A475"/>
  <c r="A476"/>
  <c r="A477"/>
  <c r="A478"/>
  <c r="A479"/>
  <c r="A480"/>
  <c r="A481"/>
  <c r="A482"/>
  <c r="A483"/>
  <c r="A484"/>
  <c r="A485"/>
  <c r="A486"/>
  <c r="A487"/>
  <c r="A488"/>
  <c r="A489"/>
  <c r="A490"/>
  <c r="A491"/>
  <c r="A492"/>
  <c r="A493"/>
  <c r="A494"/>
  <c r="A495"/>
  <c r="A496"/>
  <c r="A497"/>
  <c r="A498"/>
  <c r="A499"/>
  <c r="A500"/>
  <c r="A501"/>
  <c r="A502"/>
  <c r="A503"/>
  <c r="A504"/>
  <c r="A505"/>
  <c r="A506"/>
  <c r="A507"/>
  <c r="A508"/>
  <c r="A509"/>
  <c r="A510"/>
  <c r="A511"/>
  <c r="A512"/>
  <c r="A513"/>
  <c r="A514"/>
  <c r="A515"/>
  <c r="A516"/>
  <c r="A517"/>
  <c r="A518"/>
  <c r="A519"/>
  <c r="A520"/>
  <c r="A521"/>
  <c r="A522"/>
  <c r="A523"/>
  <c r="A524"/>
  <c r="A525"/>
  <c r="A526"/>
  <c r="A527"/>
  <c r="A528"/>
  <c r="A529"/>
  <c r="A530"/>
  <c r="A531"/>
  <c r="A532"/>
  <c r="A533"/>
  <c r="A534"/>
  <c r="A535"/>
  <c r="A536"/>
  <c r="A537"/>
  <c r="A538"/>
  <c r="A539"/>
  <c r="A540"/>
  <c r="A541"/>
  <c r="A542"/>
  <c r="A543"/>
  <c r="A544"/>
  <c r="A545"/>
  <c r="A546"/>
  <c r="A547"/>
  <c r="A548"/>
  <c r="A549"/>
  <c r="A550"/>
  <c r="A551"/>
  <c r="A552"/>
  <c r="A553"/>
  <c r="A554"/>
  <c r="A555"/>
  <c r="A556"/>
  <c r="A557"/>
  <c r="A558"/>
  <c r="A559"/>
  <c r="A560"/>
  <c r="A561"/>
  <c r="A562"/>
  <c r="A563"/>
  <c r="A564"/>
  <c r="A565"/>
  <c r="A566"/>
  <c r="A567"/>
  <c r="A568"/>
  <c r="A569"/>
  <c r="A570"/>
  <c r="A571"/>
  <c r="A572"/>
  <c r="A573"/>
  <c r="A574"/>
  <c r="A575"/>
  <c r="A576"/>
  <c r="A577"/>
  <c r="A578"/>
  <c r="A579"/>
  <c r="A580"/>
  <c r="A581"/>
  <c r="A582"/>
  <c r="A583"/>
  <c r="A584"/>
  <c r="A585"/>
  <c r="A586"/>
  <c r="A587"/>
  <c r="A588"/>
  <c r="A589"/>
  <c r="A590"/>
  <c r="A591"/>
  <c r="A592"/>
  <c r="A593"/>
  <c r="A594"/>
  <c r="A595"/>
  <c r="A596"/>
  <c r="A597"/>
  <c r="A598"/>
  <c r="A599"/>
  <c r="A600"/>
  <c r="A601"/>
  <c r="A602"/>
  <c r="A603"/>
  <c r="A604"/>
  <c r="A605"/>
  <c r="A606"/>
  <c r="A607"/>
  <c r="A608"/>
  <c r="A609"/>
  <c r="A610"/>
  <c r="A611"/>
  <c r="A612"/>
  <c r="A613"/>
  <c r="A614"/>
  <c r="A615"/>
  <c r="A616"/>
  <c r="A617"/>
  <c r="A618"/>
  <c r="A619"/>
  <c r="A620"/>
  <c r="A621"/>
  <c r="A622"/>
  <c r="A623"/>
  <c r="A624"/>
  <c r="A625"/>
  <c r="A626"/>
  <c r="A627"/>
  <c r="A628"/>
  <c r="A629"/>
  <c r="A630"/>
  <c r="A631"/>
  <c r="A632"/>
  <c r="A633"/>
  <c r="A634"/>
  <c r="A635"/>
  <c r="A636"/>
  <c r="A637"/>
  <c r="A638"/>
  <c r="A639"/>
  <c r="A640"/>
  <c r="A641"/>
  <c r="A642"/>
  <c r="A643"/>
  <c r="A644"/>
  <c r="A645"/>
  <c r="A646"/>
  <c r="A647"/>
  <c r="A648"/>
  <c r="A649"/>
  <c r="A650"/>
  <c r="A651"/>
  <c r="A652"/>
  <c r="A653"/>
  <c r="A654"/>
  <c r="A655"/>
  <c r="A656"/>
  <c r="A657"/>
  <c r="A658"/>
  <c r="A659"/>
  <c r="A660"/>
  <c r="A661"/>
  <c r="A662"/>
  <c r="A663"/>
  <c r="A664"/>
  <c r="A665"/>
  <c r="A666"/>
  <c r="A667"/>
  <c r="A668"/>
  <c r="A669"/>
  <c r="A670"/>
  <c r="A671"/>
  <c r="A672"/>
  <c r="A673"/>
  <c r="A674"/>
  <c r="A675"/>
  <c r="A676"/>
  <c r="A677"/>
  <c r="A678"/>
  <c r="A679"/>
  <c r="A680"/>
  <c r="A681"/>
  <c r="A682"/>
  <c r="A683"/>
  <c r="A684"/>
  <c r="A685"/>
  <c r="A686"/>
  <c r="A687"/>
  <c r="A688"/>
  <c r="A689"/>
  <c r="A690"/>
  <c r="A691"/>
  <c r="A692"/>
  <c r="A693"/>
  <c r="A694"/>
  <c r="A695"/>
  <c r="A696"/>
  <c r="A697"/>
  <c r="A698"/>
  <c r="A699"/>
  <c r="A700"/>
  <c r="A701"/>
  <c r="A702"/>
  <c r="A703"/>
  <c r="A704"/>
  <c r="A705"/>
  <c r="A706"/>
  <c r="A707"/>
  <c r="A708"/>
  <c r="A709"/>
  <c r="A710"/>
  <c r="A711"/>
  <c r="A712"/>
  <c r="A713"/>
  <c r="A714"/>
  <c r="A715"/>
  <c r="A716"/>
  <c r="A717"/>
  <c r="A718"/>
  <c r="A719"/>
  <c r="A720"/>
  <c r="A721"/>
  <c r="A722"/>
  <c r="A723"/>
  <c r="A724"/>
  <c r="A725"/>
  <c r="A726"/>
  <c r="A727"/>
  <c r="A728"/>
  <c r="A729"/>
  <c r="A730"/>
  <c r="A731"/>
  <c r="A732"/>
  <c r="A733"/>
  <c r="A734"/>
  <c r="A735"/>
  <c r="A736"/>
  <c r="A737"/>
  <c r="A738"/>
  <c r="A739"/>
  <c r="A740"/>
  <c r="A741"/>
  <c r="A742"/>
  <c r="A743"/>
  <c r="A744"/>
  <c r="A745"/>
  <c r="A746"/>
  <c r="A747"/>
  <c r="A748"/>
  <c r="A749"/>
  <c r="A750"/>
  <c r="A751"/>
  <c r="A752"/>
  <c r="A753"/>
  <c r="A754"/>
  <c r="A755"/>
  <c r="A756"/>
  <c r="A757"/>
  <c r="A758"/>
  <c r="A759"/>
  <c r="A760"/>
  <c r="A761"/>
  <c r="A762"/>
  <c r="A763"/>
  <c r="A764"/>
  <c r="A765"/>
  <c r="A766"/>
  <c r="A767"/>
  <c r="A768"/>
  <c r="A769"/>
  <c r="A770"/>
  <c r="A771"/>
  <c r="A772"/>
  <c r="A773"/>
  <c r="A774"/>
  <c r="A775"/>
  <c r="A776"/>
  <c r="A777"/>
  <c r="A778"/>
  <c r="A779"/>
  <c r="A780"/>
  <c r="A781"/>
  <c r="A782"/>
  <c r="A783"/>
  <c r="A784"/>
  <c r="A785"/>
  <c r="A786"/>
  <c r="A787"/>
  <c r="A788"/>
  <c r="A789"/>
  <c r="A790"/>
  <c r="A791"/>
  <c r="A792"/>
  <c r="A793"/>
  <c r="A794"/>
  <c r="A795"/>
  <c r="A796"/>
  <c r="A797"/>
  <c r="A798"/>
  <c r="A799"/>
  <c r="A800"/>
  <c r="A801"/>
  <c r="A802"/>
  <c r="A803"/>
  <c r="A804"/>
  <c r="A805"/>
  <c r="A806"/>
  <c r="A807"/>
  <c r="A808"/>
  <c r="A809"/>
  <c r="A810"/>
  <c r="A811"/>
  <c r="A812"/>
  <c r="A813"/>
  <c r="A814"/>
  <c r="A815"/>
  <c r="A816"/>
  <c r="A817"/>
  <c r="A818"/>
  <c r="A819"/>
  <c r="A820"/>
  <c r="A821"/>
  <c r="A822"/>
  <c r="A823"/>
  <c r="A824"/>
  <c r="A825"/>
  <c r="A826"/>
  <c r="A827"/>
  <c r="A828"/>
  <c r="A829"/>
  <c r="A830"/>
  <c r="A831"/>
  <c r="A832"/>
  <c r="A833"/>
  <c r="A834"/>
  <c r="A835"/>
  <c r="A836"/>
  <c r="A837"/>
  <c r="A838"/>
  <c r="A839"/>
  <c r="A840"/>
  <c r="A841"/>
  <c r="A842"/>
  <c r="A843"/>
  <c r="A844"/>
  <c r="A845"/>
  <c r="A846"/>
  <c r="A847"/>
  <c r="A848"/>
  <c r="A849"/>
  <c r="A850"/>
  <c r="A851"/>
  <c r="A852"/>
  <c r="A853"/>
  <c r="A854"/>
  <c r="A855"/>
  <c r="A856"/>
  <c r="A857"/>
  <c r="A858"/>
  <c r="A859"/>
  <c r="A860"/>
  <c r="A861"/>
  <c r="A862"/>
  <c r="A863"/>
  <c r="A864"/>
  <c r="A865"/>
  <c r="A866"/>
  <c r="A867"/>
  <c r="A868"/>
  <c r="A869"/>
  <c r="A870"/>
  <c r="A871"/>
  <c r="A872"/>
  <c r="A873"/>
  <c r="A874"/>
  <c r="A875"/>
  <c r="A876"/>
  <c r="A877"/>
  <c r="A878"/>
  <c r="A879"/>
  <c r="A880"/>
  <c r="A881"/>
  <c r="A882"/>
  <c r="A883"/>
  <c r="A884"/>
  <c r="A885"/>
  <c r="A886"/>
  <c r="A887"/>
  <c r="A888"/>
  <c r="A889"/>
  <c r="A890"/>
  <c r="A891"/>
  <c r="A892"/>
  <c r="A893"/>
  <c r="A894"/>
  <c r="A895"/>
  <c r="A896"/>
  <c r="A897"/>
  <c r="A898"/>
  <c r="A899"/>
  <c r="A900"/>
  <c r="A901"/>
  <c r="A902"/>
  <c r="A903"/>
  <c r="A904"/>
  <c r="A905"/>
  <c r="A906"/>
  <c r="A907"/>
  <c r="A908"/>
  <c r="A909"/>
  <c r="A910"/>
  <c r="A911"/>
  <c r="A912"/>
  <c r="A913"/>
  <c r="A914"/>
  <c r="A915"/>
  <c r="A916"/>
  <c r="A917"/>
  <c r="A918"/>
  <c r="A919"/>
  <c r="A920"/>
  <c r="A921"/>
  <c r="A922"/>
  <c r="A923"/>
  <c r="A924"/>
  <c r="A925"/>
  <c r="A926"/>
  <c r="A927"/>
  <c r="A928"/>
  <c r="A929"/>
  <c r="A930"/>
  <c r="A931"/>
  <c r="A932"/>
  <c r="A933"/>
  <c r="A934"/>
  <c r="A935"/>
  <c r="A936"/>
  <c r="A937"/>
  <c r="A938"/>
  <c r="A939"/>
  <c r="A940"/>
  <c r="A941"/>
  <c r="A942"/>
  <c r="A943"/>
  <c r="A944"/>
  <c r="A945"/>
  <c r="A946"/>
  <c r="A947"/>
  <c r="A948"/>
  <c r="A949"/>
  <c r="A950"/>
  <c r="A951"/>
  <c r="A952"/>
  <c r="A953"/>
  <c r="A954"/>
  <c r="A955"/>
  <c r="A956"/>
  <c r="A957"/>
  <c r="A958"/>
  <c r="A959"/>
  <c r="A960"/>
  <c r="A961"/>
  <c r="A962"/>
  <c r="A963"/>
  <c r="A964"/>
  <c r="A965"/>
  <c r="A966"/>
  <c r="A967"/>
  <c r="A968"/>
  <c r="A969"/>
  <c r="A970"/>
  <c r="A971"/>
  <c r="A972"/>
  <c r="A973"/>
  <c r="A974"/>
  <c r="A975"/>
  <c r="A976"/>
  <c r="A977"/>
  <c r="A978"/>
  <c r="A979"/>
  <c r="A980"/>
  <c r="A981"/>
  <c r="A982"/>
  <c r="A983"/>
  <c r="A984"/>
  <c r="A985"/>
  <c r="A986"/>
  <c r="A987"/>
  <c r="A988"/>
  <c r="A989"/>
  <c r="A990"/>
  <c r="A991"/>
  <c r="A992"/>
  <c r="A993"/>
  <c r="A994"/>
  <c r="A995"/>
  <c r="A996"/>
  <c r="A997"/>
  <c r="A998"/>
  <c r="A999"/>
  <c r="A1000"/>
  <c r="A1001"/>
  <c r="A1002"/>
  <c r="A1003"/>
  <c r="A1004"/>
  <c r="A1005"/>
  <c r="A1006"/>
  <c r="A1007"/>
  <c r="A1008"/>
  <c r="A1009"/>
  <c r="A1010"/>
  <c r="A1011"/>
  <c r="A1012"/>
  <c r="A1013"/>
  <c r="A1014"/>
  <c r="A1015"/>
  <c r="A1016"/>
  <c r="A1017"/>
  <c r="A1018"/>
  <c r="A1019"/>
  <c r="A1020"/>
  <c r="A1021"/>
  <c r="A1022"/>
  <c r="A1023"/>
  <c r="A1024"/>
  <c r="A1025"/>
  <c r="A1026"/>
  <c r="A1027"/>
  <c r="A1028"/>
  <c r="A1029"/>
  <c r="A1030"/>
  <c r="A1031"/>
  <c r="A1032"/>
  <c r="A1033"/>
  <c r="A1034"/>
  <c r="A1035"/>
  <c r="A1036"/>
  <c r="A1037"/>
  <c r="A1038"/>
  <c r="A1039"/>
  <c r="A1040"/>
  <c r="A1041"/>
  <c r="A1042"/>
  <c r="A1043"/>
  <c r="A1044"/>
  <c r="A1045"/>
  <c r="A1046"/>
  <c r="A1047"/>
  <c r="A1048"/>
  <c r="A1049"/>
  <c r="A1050"/>
  <c r="A1051"/>
  <c r="A1052"/>
  <c r="A1053"/>
  <c r="A1054"/>
  <c r="A1055"/>
  <c r="A1056"/>
  <c r="A1057"/>
  <c r="A1058"/>
  <c r="A1059"/>
  <c r="A1060"/>
  <c r="A1061"/>
  <c r="A1062"/>
  <c r="A1063"/>
  <c r="A1064"/>
  <c r="A1065"/>
  <c r="A1066"/>
  <c r="A1067"/>
  <c r="A1068"/>
  <c r="A1069"/>
  <c r="A1070"/>
  <c r="A1071"/>
  <c r="A1072"/>
  <c r="A1073"/>
  <c r="A1074"/>
  <c r="A1075"/>
  <c r="A1076"/>
  <c r="A1077"/>
  <c r="A1078"/>
  <c r="A1079"/>
  <c r="A1080"/>
  <c r="A1081"/>
  <c r="A1082"/>
  <c r="A1083"/>
  <c r="A1084"/>
  <c r="A1085"/>
  <c r="A1086"/>
  <c r="A1087"/>
  <c r="A1088"/>
  <c r="A1089"/>
  <c r="A1090"/>
  <c r="A1091"/>
  <c r="A1092"/>
  <c r="A1093"/>
  <c r="A1094"/>
  <c r="A1095"/>
  <c r="A1096"/>
  <c r="A1097"/>
  <c r="A1098"/>
  <c r="A1099"/>
  <c r="A1100"/>
  <c r="A1101"/>
  <c r="A1102"/>
  <c r="A1103"/>
  <c r="A1104"/>
  <c r="A1105"/>
  <c r="A1106"/>
  <c r="A1107"/>
  <c r="A1108"/>
  <c r="A1109"/>
  <c r="A1110"/>
  <c r="A1111"/>
  <c r="A1112"/>
  <c r="A1113"/>
  <c r="A1114"/>
  <c r="A1115"/>
  <c r="A1116"/>
  <c r="A1117"/>
  <c r="A1118"/>
  <c r="A1119"/>
  <c r="A1120"/>
  <c r="A1121"/>
  <c r="A1122"/>
  <c r="A1123"/>
  <c r="A1124"/>
  <c r="A1125"/>
  <c r="A1126"/>
  <c r="A1127"/>
  <c r="A1128"/>
  <c r="A1129"/>
  <c r="A1130"/>
  <c r="A1131"/>
  <c r="A1132"/>
  <c r="A1133"/>
  <c r="A1134"/>
  <c r="A1135"/>
  <c r="A1136"/>
  <c r="A1137"/>
  <c r="A1138"/>
  <c r="A1139"/>
  <c r="A1140"/>
  <c r="A1141"/>
  <c r="A1142"/>
  <c r="A1143"/>
  <c r="A1144"/>
  <c r="A1145"/>
  <c r="A1146"/>
  <c r="A1147"/>
  <c r="A1148"/>
  <c r="A1149"/>
  <c r="A1150"/>
  <c r="A1151"/>
  <c r="A1152"/>
  <c r="A1153"/>
  <c r="A1154"/>
  <c r="A1155"/>
  <c r="A1156"/>
  <c r="A1157"/>
  <c r="A1158"/>
  <c r="A1159"/>
  <c r="A1160"/>
  <c r="A1161"/>
  <c r="A1162"/>
  <c r="A1163"/>
  <c r="A1164"/>
  <c r="A1165"/>
  <c r="A1166"/>
  <c r="A1167"/>
  <c r="A1168"/>
  <c r="A1169"/>
  <c r="A1170"/>
  <c r="A1171"/>
  <c r="A1172"/>
  <c r="A1173"/>
  <c r="A1174"/>
  <c r="A1175"/>
  <c r="A1176"/>
  <c r="A1177"/>
  <c r="A1178"/>
  <c r="A1179"/>
  <c r="A1180"/>
  <c r="A1181"/>
  <c r="A1182"/>
  <c r="A1183"/>
  <c r="A1184"/>
  <c r="A1185"/>
  <c r="A1186"/>
  <c r="A1187"/>
  <c r="A1188"/>
  <c r="A1189"/>
  <c r="A1190"/>
  <c r="A1191"/>
  <c r="A1192"/>
  <c r="A1193"/>
  <c r="A1194"/>
  <c r="A1195"/>
  <c r="A1196"/>
  <c r="A1197"/>
  <c r="A1198"/>
  <c r="A1199"/>
  <c r="A1200"/>
  <c r="A1201"/>
  <c r="A1202"/>
  <c r="A1203"/>
  <c r="A1204"/>
  <c r="A1205"/>
  <c r="A1206"/>
  <c r="A1207"/>
  <c r="A1208"/>
  <c r="A1209"/>
  <c r="A1210"/>
  <c r="A1211"/>
  <c r="A1212"/>
  <c r="A1213"/>
  <c r="A1214"/>
  <c r="A1215"/>
  <c r="A1216"/>
  <c r="A1217"/>
  <c r="A1218"/>
  <c r="A1219"/>
  <c r="A1220"/>
  <c r="A1221"/>
  <c r="A1222"/>
  <c r="A1223"/>
  <c r="A1224"/>
  <c r="A1225"/>
  <c r="A1226"/>
  <c r="A1227"/>
  <c r="A1228"/>
  <c r="A1229"/>
  <c r="A1230"/>
  <c r="A1231"/>
  <c r="A1232"/>
  <c r="A1233"/>
  <c r="A1234"/>
  <c r="A1235"/>
  <c r="A1236"/>
  <c r="A1237"/>
  <c r="A1238"/>
  <c r="A1239"/>
  <c r="A1240"/>
  <c r="A1241"/>
  <c r="A1242"/>
  <c r="A1243"/>
  <c r="A1244"/>
  <c r="A1245"/>
  <c r="A1246"/>
  <c r="A1247"/>
  <c r="A1248"/>
  <c r="A1249"/>
  <c r="A1250"/>
  <c r="A1251"/>
  <c r="A1252"/>
  <c r="A1253"/>
  <c r="A1254"/>
  <c r="A1255"/>
  <c r="A1256"/>
  <c r="A1257"/>
  <c r="A1258"/>
  <c r="A1259"/>
  <c r="A1260"/>
  <c r="A1261"/>
  <c r="A1262"/>
  <c r="A1263"/>
  <c r="A1264"/>
  <c r="A1265"/>
  <c r="A1266"/>
  <c r="A1267"/>
  <c r="A1268"/>
  <c r="A1269"/>
  <c r="A1270"/>
  <c r="A1271"/>
  <c r="A1272"/>
  <c r="A1273"/>
  <c r="A1274"/>
  <c r="A1275"/>
  <c r="A1276"/>
  <c r="A1277"/>
  <c r="A1278"/>
  <c r="A1279"/>
  <c r="A1280"/>
  <c r="A1281"/>
  <c r="A1282"/>
  <c r="A1283"/>
  <c r="A1284"/>
  <c r="A1285"/>
  <c r="A1286"/>
  <c r="A1287"/>
  <c r="A1288"/>
  <c r="A1289"/>
  <c r="A1290"/>
  <c r="A1291"/>
  <c r="A1292"/>
  <c r="A1293"/>
  <c r="A1294"/>
  <c r="A1295"/>
  <c r="A1296"/>
  <c r="A1297"/>
  <c r="A1298"/>
  <c r="A1299"/>
  <c r="A1300"/>
  <c r="A1301"/>
  <c r="A1302"/>
  <c r="A1303"/>
  <c r="A1304"/>
  <c r="A1305"/>
  <c r="A1306"/>
  <c r="A1307"/>
  <c r="A1308"/>
  <c r="A1309"/>
  <c r="A1310"/>
  <c r="A1311"/>
  <c r="A1312"/>
  <c r="A1313"/>
  <c r="A1314"/>
  <c r="A1315"/>
  <c r="A1316"/>
  <c r="A1317"/>
  <c r="A1318"/>
  <c r="A1319"/>
  <c r="A1320"/>
  <c r="A1321"/>
  <c r="A1322"/>
  <c r="A1323"/>
  <c r="A1324"/>
  <c r="A1325"/>
  <c r="A1326"/>
  <c r="A1327"/>
  <c r="A1328"/>
  <c r="A1329"/>
  <c r="A1330"/>
  <c r="A1331"/>
  <c r="A1332"/>
  <c r="A1333"/>
  <c r="A1334"/>
  <c r="A1335"/>
  <c r="A1336"/>
  <c r="A1337"/>
  <c r="A1338"/>
  <c r="A1339"/>
  <c r="A1340"/>
  <c r="A1341"/>
  <c r="A1342"/>
  <c r="A1343"/>
  <c r="A1344"/>
  <c r="A1345"/>
  <c r="A1346"/>
  <c r="A1347"/>
  <c r="A1348"/>
  <c r="A1349"/>
  <c r="A1350"/>
  <c r="A1351"/>
  <c r="A1352"/>
  <c r="A1353"/>
  <c r="A1354"/>
  <c r="A1355"/>
  <c r="A1356"/>
  <c r="A1357"/>
  <c r="A1358"/>
  <c r="A1359"/>
  <c r="A1360"/>
  <c r="A1361"/>
  <c r="A1362"/>
  <c r="A1363"/>
  <c r="A1364"/>
  <c r="A1365"/>
  <c r="A1366"/>
  <c r="A1367"/>
  <c r="A1368"/>
  <c r="A1369"/>
  <c r="A1370"/>
  <c r="A1371"/>
  <c r="A1372"/>
  <c r="A1373"/>
  <c r="A1374"/>
  <c r="A1375"/>
  <c r="A1376"/>
  <c r="A1377"/>
  <c r="A1378"/>
  <c r="A1379"/>
  <c r="A1380"/>
  <c r="A1381"/>
  <c r="A1382"/>
  <c r="A1383"/>
  <c r="A1384"/>
  <c r="A1385"/>
  <c r="A1386"/>
  <c r="A1387"/>
  <c r="A1388"/>
  <c r="A1389"/>
  <c r="A1390"/>
  <c r="A1391"/>
  <c r="A1392"/>
  <c r="A1393"/>
  <c r="A1394"/>
  <c r="A1395"/>
  <c r="A1396"/>
  <c r="A1397"/>
  <c r="A1398"/>
  <c r="A1399"/>
  <c r="A1400"/>
  <c r="A1401"/>
  <c r="A1402"/>
  <c r="A1403"/>
  <c r="A1404"/>
  <c r="A1405"/>
  <c r="A1406"/>
  <c r="A1407"/>
  <c r="A1408"/>
  <c r="A1409"/>
  <c r="A1410"/>
  <c r="A1411"/>
  <c r="A1412"/>
  <c r="A1413"/>
  <c r="A1414"/>
  <c r="A1415"/>
  <c r="A1416"/>
  <c r="A1417"/>
  <c r="A1418"/>
  <c r="A1419"/>
  <c r="A1420"/>
  <c r="A1421"/>
  <c r="A1422"/>
  <c r="A1423"/>
  <c r="A1424"/>
  <c r="A1425"/>
  <c r="A1426"/>
  <c r="A1427"/>
  <c r="A1428"/>
  <c r="A1429"/>
  <c r="A1430"/>
  <c r="A1431"/>
  <c r="A1432"/>
  <c r="A1433"/>
  <c r="A1434"/>
  <c r="A1435"/>
  <c r="A1436"/>
  <c r="A1437"/>
  <c r="A1438"/>
  <c r="A1439"/>
  <c r="A1440"/>
  <c r="A1441"/>
  <c r="A1442"/>
  <c r="A1443"/>
  <c r="A1444"/>
  <c r="A1445"/>
  <c r="A1446"/>
  <c r="A1447"/>
  <c r="A1448"/>
  <c r="A1449"/>
  <c r="A1450"/>
  <c r="A1451"/>
  <c r="A1452"/>
  <c r="A1453"/>
  <c r="A1454"/>
  <c r="A1455"/>
  <c r="A1456"/>
  <c r="A1457"/>
  <c r="A1458"/>
  <c r="A1459"/>
  <c r="A1460"/>
  <c r="A1461"/>
  <c r="A1462"/>
  <c r="A1463"/>
  <c r="A1464"/>
  <c r="A1465"/>
  <c r="A1466"/>
  <c r="A1467"/>
  <c r="A1468"/>
  <c r="A1469"/>
  <c r="A1470"/>
  <c r="A1471"/>
  <c r="A1472"/>
  <c r="A1473"/>
  <c r="A1474"/>
  <c r="A1475"/>
  <c r="A1476"/>
  <c r="A1477"/>
  <c r="A1478"/>
  <c r="A1479"/>
  <c r="A1480"/>
  <c r="A1481"/>
  <c r="A1482"/>
  <c r="A1483"/>
  <c r="A1484"/>
  <c r="A1485"/>
  <c r="A1486"/>
  <c r="A1487"/>
  <c r="A1488"/>
  <c r="A1489"/>
  <c r="A1490"/>
  <c r="A1491"/>
  <c r="A1492"/>
  <c r="A1493"/>
  <c r="A1494"/>
  <c r="A1495"/>
  <c r="A1496"/>
  <c r="A1497"/>
  <c r="A1498"/>
  <c r="A1499"/>
  <c r="A1500"/>
  <c r="A1501"/>
  <c r="A1502"/>
  <c r="A1503"/>
  <c r="A1504"/>
  <c r="A1505"/>
  <c r="A1506"/>
  <c r="A1507"/>
  <c r="A1508"/>
  <c r="A1509"/>
  <c r="A1510"/>
  <c r="A1511"/>
  <c r="A1512"/>
  <c r="A1513"/>
  <c r="A1514"/>
  <c r="A1515"/>
  <c r="A1516"/>
  <c r="A1517"/>
  <c r="A1518"/>
  <c r="A1519"/>
  <c r="A1520"/>
  <c r="A1521"/>
  <c r="A1522"/>
  <c r="A1523"/>
  <c r="A1524"/>
  <c r="A1525"/>
  <c r="A1526"/>
  <c r="A1527"/>
  <c r="A1528"/>
  <c r="A1529"/>
  <c r="A1530"/>
  <c r="A1531"/>
  <c r="A1532"/>
  <c r="A1533"/>
  <c r="A1534"/>
  <c r="A1535"/>
  <c r="A1536"/>
  <c r="A1537"/>
  <c r="A1538"/>
  <c r="A1539"/>
  <c r="A1540"/>
  <c r="A1541"/>
  <c r="A1542"/>
  <c r="A1543"/>
  <c r="A1544"/>
  <c r="A1545"/>
  <c r="A1546"/>
  <c r="A1547"/>
  <c r="A1548"/>
  <c r="A1549"/>
  <c r="A1550"/>
  <c r="A1551"/>
  <c r="A1552"/>
  <c r="A1553"/>
  <c r="A1554"/>
  <c r="A1555"/>
  <c r="A1556"/>
  <c r="A1557"/>
  <c r="A1558"/>
  <c r="A1559"/>
  <c r="A1560"/>
  <c r="A1561"/>
  <c r="A1562"/>
  <c r="A1563"/>
  <c r="A1564"/>
  <c r="A1565"/>
  <c r="A1566"/>
  <c r="A1567"/>
  <c r="A1568"/>
  <c r="A1569"/>
  <c r="A1570"/>
  <c r="A1571"/>
  <c r="A1572"/>
  <c r="A1573"/>
  <c r="A1574"/>
  <c r="A1575"/>
  <c r="A1576"/>
  <c r="A1577"/>
  <c r="A1578"/>
  <c r="A1579"/>
  <c r="A1580"/>
  <c r="A1581"/>
  <c r="A1582"/>
  <c r="A1583"/>
  <c r="A1584"/>
  <c r="A1585"/>
  <c r="A1586"/>
  <c r="A1587"/>
  <c r="A1588"/>
  <c r="A1589"/>
  <c r="A1590"/>
  <c r="A1591"/>
  <c r="A1592"/>
  <c r="A1593"/>
  <c r="A1594"/>
  <c r="A1595"/>
  <c r="A1596"/>
  <c r="A1597"/>
  <c r="A1598"/>
  <c r="A1599"/>
  <c r="A1600"/>
  <c r="A1601"/>
  <c r="A1602"/>
  <c r="A1603"/>
  <c r="A1604"/>
  <c r="A1605"/>
  <c r="A1606"/>
  <c r="A1607"/>
  <c r="A1608"/>
  <c r="A1609"/>
  <c r="A1610"/>
  <c r="A1611"/>
  <c r="A1612"/>
  <c r="A1613"/>
  <c r="A1614"/>
  <c r="A1615"/>
  <c r="A1616"/>
  <c r="A1617"/>
  <c r="A1618"/>
  <c r="A1619"/>
  <c r="A1620"/>
  <c r="A1621"/>
  <c r="A1622"/>
  <c r="A1623"/>
  <c r="A1624"/>
  <c r="A1625"/>
  <c r="A1626"/>
  <c r="A1627"/>
  <c r="A1628"/>
  <c r="A1629"/>
  <c r="A1630"/>
  <c r="A1631"/>
  <c r="A1632"/>
  <c r="A1633"/>
  <c r="A1634"/>
  <c r="A1635"/>
  <c r="A1636"/>
  <c r="A1637"/>
  <c r="A1638"/>
  <c r="A1639"/>
  <c r="A1640"/>
  <c r="A1641"/>
  <c r="A1642"/>
  <c r="A1643"/>
  <c r="A1644"/>
  <c r="A1645"/>
  <c r="A1646"/>
  <c r="A1647"/>
  <c r="A1648"/>
  <c r="A1649"/>
  <c r="A1650"/>
  <c r="A1651"/>
  <c r="A1652"/>
  <c r="A1653"/>
  <c r="A1654"/>
  <c r="A1655"/>
  <c r="A1656"/>
  <c r="A1657"/>
  <c r="A1658"/>
  <c r="A1659"/>
  <c r="A1660"/>
  <c r="A1661"/>
  <c r="A1662"/>
  <c r="A1663"/>
  <c r="A1664"/>
  <c r="A1665"/>
  <c r="A1666"/>
  <c r="A1667"/>
  <c r="A1668"/>
  <c r="A1669"/>
  <c r="A1670"/>
  <c r="A1671"/>
  <c r="A1672"/>
  <c r="A1673"/>
  <c r="A1674"/>
  <c r="A1675"/>
  <c r="A1676"/>
  <c r="A1677"/>
  <c r="A1678"/>
  <c r="A1679"/>
  <c r="A1680"/>
  <c r="A1681"/>
  <c r="A1682"/>
  <c r="A1683"/>
  <c r="A1684"/>
  <c r="A1685"/>
  <c r="A1686"/>
  <c r="A1687"/>
  <c r="A1688"/>
  <c r="A1689"/>
  <c r="A1690"/>
  <c r="A1691"/>
  <c r="A1692"/>
  <c r="A1693"/>
  <c r="A1694"/>
  <c r="A1695"/>
  <c r="A1696"/>
  <c r="A1697"/>
  <c r="A1698"/>
  <c r="A1699"/>
  <c r="A1700"/>
  <c r="A1701"/>
  <c r="A1702"/>
  <c r="A1703"/>
  <c r="A1704"/>
  <c r="A1705"/>
  <c r="A1706"/>
  <c r="A1707"/>
  <c r="A1708"/>
  <c r="A1709"/>
  <c r="A1710"/>
  <c r="A1711"/>
  <c r="A1712"/>
  <c r="A1713"/>
  <c r="A1714"/>
  <c r="A1715"/>
  <c r="A1716"/>
  <c r="A1717"/>
  <c r="A1718"/>
  <c r="A1719"/>
  <c r="A1720"/>
  <c r="A1721"/>
  <c r="A1722"/>
  <c r="A1723"/>
  <c r="A1724"/>
  <c r="A1725"/>
  <c r="A1726"/>
  <c r="A1727"/>
  <c r="A1728"/>
  <c r="A1729"/>
  <c r="A1730"/>
  <c r="A1731"/>
  <c r="A1732"/>
  <c r="A1733"/>
  <c r="A1734"/>
  <c r="A1735"/>
  <c r="A1736"/>
  <c r="A1737"/>
  <c r="A1738"/>
  <c r="A1739"/>
  <c r="A1740"/>
  <c r="A1741"/>
  <c r="A1742"/>
  <c r="A1743"/>
  <c r="A1744"/>
  <c r="A1745"/>
  <c r="A1746"/>
  <c r="A1747"/>
  <c r="A1748"/>
  <c r="A1749"/>
  <c r="A1750"/>
  <c r="A1751"/>
  <c r="A1752"/>
  <c r="A1753"/>
  <c r="A1754"/>
  <c r="A1755"/>
  <c r="A1756"/>
  <c r="A1757"/>
  <c r="A1758"/>
  <c r="A1759"/>
  <c r="A1760"/>
  <c r="A1761"/>
  <c r="A1762"/>
  <c r="A1763"/>
  <c r="A1764"/>
  <c r="A1765"/>
  <c r="A1766"/>
  <c r="A1767"/>
  <c r="A1768"/>
  <c r="A1769"/>
  <c r="A1770"/>
  <c r="A1771"/>
  <c r="A1772"/>
  <c r="A1773"/>
  <c r="A1774"/>
  <c r="A1775"/>
  <c r="A1776"/>
  <c r="A1777"/>
  <c r="A1778"/>
  <c r="A1779"/>
  <c r="A1780"/>
  <c r="A1781"/>
  <c r="A1782"/>
  <c r="A1783"/>
  <c r="A1784"/>
  <c r="A1785"/>
  <c r="A1786"/>
  <c r="A1787"/>
  <c r="A1788"/>
  <c r="A1789"/>
  <c r="A1790"/>
  <c r="A1791"/>
  <c r="A1792"/>
  <c r="A1793"/>
  <c r="A1794"/>
  <c r="A1795"/>
  <c r="A1796"/>
  <c r="A1797"/>
  <c r="A1798"/>
  <c r="A1799"/>
  <c r="A1800"/>
  <c r="A1801"/>
  <c r="A1802"/>
  <c r="A1803"/>
  <c r="A1804"/>
  <c r="A1805"/>
  <c r="A1806"/>
  <c r="A1807"/>
  <c r="A1808"/>
  <c r="A1809"/>
  <c r="A1810"/>
  <c r="A1811"/>
  <c r="A1812"/>
  <c r="A1813"/>
  <c r="A1814"/>
  <c r="A1815"/>
  <c r="A1816"/>
  <c r="A1817"/>
  <c r="A1818"/>
  <c r="A1819"/>
  <c r="A1820"/>
  <c r="A1821"/>
  <c r="A1822"/>
  <c r="A1823"/>
  <c r="A1824"/>
  <c r="A1825"/>
  <c r="A1826"/>
  <c r="A1827"/>
  <c r="A1828"/>
  <c r="A1829"/>
  <c r="A1830"/>
  <c r="A1831"/>
  <c r="A1832"/>
  <c r="A1833"/>
  <c r="A1834"/>
  <c r="A1835"/>
  <c r="A1836"/>
  <c r="A1837"/>
  <c r="A1838"/>
  <c r="A1839"/>
  <c r="A1840"/>
  <c r="A1841"/>
  <c r="A1842"/>
  <c r="A1843"/>
  <c r="A1844"/>
  <c r="A1845"/>
  <c r="A1846"/>
  <c r="A1847"/>
  <c r="A1848"/>
  <c r="A1849"/>
  <c r="A1850"/>
  <c r="A1851"/>
  <c r="A1852"/>
  <c r="A1853"/>
  <c r="A1854"/>
  <c r="A1855"/>
  <c r="A1856"/>
  <c r="A1857"/>
  <c r="A1858"/>
  <c r="A1859"/>
  <c r="A1860"/>
  <c r="A1861"/>
  <c r="A1862"/>
  <c r="A1863"/>
  <c r="A1864"/>
  <c r="A1865"/>
  <c r="A1866"/>
  <c r="A1867"/>
  <c r="A1868"/>
  <c r="A1869"/>
  <c r="A1870"/>
  <c r="A1871"/>
  <c r="A1872"/>
  <c r="A1873"/>
  <c r="A1874"/>
  <c r="A1875"/>
  <c r="A1876"/>
  <c r="A1877"/>
  <c r="A1878"/>
  <c r="A1879"/>
  <c r="A1880"/>
  <c r="A1881"/>
  <c r="A1882"/>
  <c r="A1883"/>
  <c r="A1884"/>
  <c r="A1885"/>
  <c r="A1886"/>
  <c r="A1887"/>
  <c r="A1888"/>
  <c r="A1889"/>
  <c r="A1890"/>
  <c r="A1891"/>
  <c r="A1892"/>
  <c r="A1893"/>
  <c r="A1894"/>
  <c r="A1895"/>
  <c r="A1896"/>
  <c r="A1897"/>
  <c r="A1898"/>
  <c r="A1899"/>
  <c r="A1900"/>
  <c r="A1901"/>
  <c r="A1902"/>
  <c r="A1903"/>
  <c r="A1904"/>
  <c r="A1905"/>
  <c r="A1906"/>
  <c r="A1907"/>
  <c r="A1908"/>
  <c r="A1909"/>
  <c r="A1910"/>
  <c r="A1911"/>
  <c r="A1912"/>
  <c r="A1913"/>
  <c r="A1914"/>
  <c r="A1915"/>
  <c r="A1916"/>
  <c r="A1917"/>
  <c r="A1918"/>
  <c r="A1919"/>
  <c r="A1920"/>
  <c r="A1921"/>
  <c r="A1922"/>
  <c r="A1923"/>
  <c r="A1924"/>
  <c r="A1925"/>
  <c r="A1926"/>
  <c r="A1927"/>
  <c r="A1928"/>
  <c r="A1929"/>
  <c r="A1930"/>
  <c r="A1931"/>
  <c r="A1932"/>
  <c r="A1933"/>
  <c r="A1934"/>
  <c r="A1935"/>
  <c r="A1936"/>
  <c r="A1937"/>
  <c r="A1938"/>
  <c r="A1939"/>
  <c r="A1940"/>
  <c r="A1941"/>
  <c r="A1942"/>
  <c r="A1943"/>
  <c r="A1944"/>
  <c r="A1945"/>
  <c r="A1946"/>
  <c r="A1947"/>
  <c r="A1948"/>
  <c r="A1949"/>
  <c r="A1950"/>
  <c r="A1951"/>
  <c r="A1952"/>
  <c r="A1953"/>
  <c r="A1954"/>
  <c r="A1955"/>
  <c r="A1956"/>
  <c r="A1957"/>
  <c r="A1958"/>
  <c r="A1959"/>
  <c r="A1960"/>
  <c r="A1961"/>
  <c r="A1962"/>
  <c r="A1963"/>
  <c r="A1964"/>
  <c r="A1965"/>
  <c r="A1966"/>
  <c r="A1967"/>
  <c r="A1968"/>
  <c r="A1969"/>
  <c r="A1970"/>
  <c r="A1971"/>
  <c r="A1972"/>
  <c r="A1973"/>
  <c r="A1974"/>
  <c r="A1975"/>
  <c r="A1976"/>
  <c r="A1977"/>
  <c r="A1978"/>
  <c r="A1979"/>
  <c r="A1980"/>
  <c r="A1981"/>
  <c r="A1982"/>
  <c r="A1983"/>
  <c r="A1984"/>
  <c r="A1985"/>
  <c r="A1986"/>
  <c r="A1987"/>
  <c r="A1988"/>
  <c r="A1989"/>
  <c r="A1990"/>
  <c r="A1991"/>
  <c r="A1992"/>
  <c r="A1993"/>
  <c r="A1994"/>
  <c r="A1995"/>
  <c r="A1996"/>
  <c r="A1997"/>
  <c r="A1998"/>
  <c r="A1999"/>
  <c r="A2000"/>
  <c r="A2001"/>
  <c r="A2002"/>
  <c r="A2003"/>
  <c r="A2004"/>
  <c r="A2005"/>
  <c r="A2006"/>
  <c r="A2007"/>
  <c r="A2008"/>
  <c r="A2009"/>
  <c r="A2010"/>
  <c r="A2011"/>
  <c r="A2012"/>
  <c r="A2013"/>
  <c r="A2014"/>
  <c r="A2015"/>
  <c r="A2016"/>
  <c r="A2017"/>
  <c r="A2018"/>
  <c r="A2019"/>
  <c r="A2020"/>
  <c r="A2021"/>
  <c r="A2022"/>
  <c r="A2023"/>
  <c r="A2024"/>
  <c r="A2025"/>
  <c r="A2026"/>
  <c r="A2027"/>
  <c r="A2028"/>
  <c r="A2029"/>
  <c r="A2030"/>
  <c r="A2031"/>
  <c r="A2032"/>
  <c r="A2033"/>
  <c r="A2034"/>
  <c r="A2035"/>
  <c r="A2036"/>
  <c r="A2037"/>
  <c r="A2038"/>
  <c r="A2039"/>
  <c r="A2040"/>
  <c r="A2041"/>
  <c r="A2042"/>
  <c r="A2043"/>
  <c r="A2044"/>
  <c r="A2045"/>
  <c r="A2046"/>
  <c r="A2047"/>
  <c r="A2048"/>
  <c r="A2049"/>
  <c r="A2050"/>
  <c r="A2051"/>
  <c r="A2052"/>
  <c r="A2053"/>
  <c r="A2054"/>
  <c r="A2055"/>
  <c r="A2056"/>
  <c r="A2057"/>
  <c r="A2058"/>
  <c r="A2059"/>
  <c r="A2060"/>
  <c r="A2061"/>
  <c r="A2062"/>
  <c r="A2063"/>
  <c r="A2064"/>
  <c r="A2065"/>
  <c r="A2066"/>
  <c r="A2067"/>
  <c r="A2068"/>
  <c r="A2069"/>
  <c r="A2070"/>
  <c r="A2071"/>
  <c r="A2072"/>
  <c r="A2073"/>
  <c r="A2074"/>
  <c r="A2075"/>
  <c r="A2076"/>
  <c r="A2077"/>
  <c r="A2078"/>
  <c r="A2079"/>
  <c r="A2080"/>
  <c r="A2081"/>
  <c r="A2082"/>
  <c r="A2083"/>
  <c r="A2084"/>
  <c r="A2085"/>
  <c r="A2086"/>
  <c r="A2087"/>
  <c r="A2088"/>
  <c r="A2089"/>
  <c r="A2090"/>
  <c r="A2091"/>
  <c r="A2092"/>
  <c r="A2093"/>
  <c r="A2094"/>
  <c r="A2095"/>
  <c r="A2096"/>
  <c r="A2097"/>
  <c r="A2098"/>
  <c r="A2099"/>
  <c r="A2100"/>
  <c r="A2101"/>
  <c r="A2102"/>
  <c r="A2103"/>
  <c r="A2104"/>
  <c r="A2105"/>
  <c r="A2106"/>
  <c r="A2107"/>
  <c r="A2108"/>
  <c r="A2109"/>
  <c r="A2110"/>
  <c r="A2111"/>
  <c r="A2112"/>
  <c r="A2113"/>
  <c r="A2114"/>
  <c r="A2115"/>
  <c r="A2116"/>
  <c r="A3"/>
  <c r="BF3"/>
  <c r="BF4" s="1"/>
  <c r="BF5" s="1"/>
  <c r="BF6" s="1"/>
  <c r="BE6" s="1"/>
  <c r="AR3"/>
  <c r="AQ3" s="1"/>
  <c r="AC2"/>
  <c r="AD3"/>
  <c r="U2"/>
  <c r="U3" s="1"/>
  <c r="U4" s="1"/>
  <c r="U5" s="1"/>
  <c r="U6" s="1"/>
  <c r="U7" s="1"/>
  <c r="U8" s="1"/>
  <c r="U9" s="1"/>
  <c r="U10" s="1"/>
  <c r="U11" s="1"/>
  <c r="U12" s="1"/>
  <c r="U13" s="1"/>
  <c r="U14" s="1"/>
  <c r="U15" s="1"/>
  <c r="U16" s="1"/>
  <c r="U17" s="1"/>
  <c r="U18" s="1"/>
  <c r="U19" s="1"/>
  <c r="U20" s="1"/>
  <c r="U21" s="1"/>
  <c r="U22" s="1"/>
  <c r="U23" s="1"/>
  <c r="U24" s="1"/>
  <c r="U25" s="1"/>
  <c r="U26" s="1"/>
  <c r="U27" s="1"/>
  <c r="U28" s="1"/>
  <c r="U29" s="1"/>
  <c r="U30" s="1"/>
  <c r="U31" s="1"/>
  <c r="U32" s="1"/>
  <c r="U33" s="1"/>
  <c r="U34" s="1"/>
  <c r="U35" s="1"/>
  <c r="U36" s="1"/>
  <c r="U37" s="1"/>
  <c r="U38" s="1"/>
  <c r="U39" s="1"/>
  <c r="U40" s="1"/>
  <c r="U41" s="1"/>
  <c r="U42" s="1"/>
  <c r="U43" s="1"/>
  <c r="U44" s="1"/>
  <c r="U45" s="1"/>
  <c r="U46" s="1"/>
  <c r="U47" s="1"/>
  <c r="U48" s="1"/>
  <c r="U49" s="1"/>
  <c r="U50" s="1"/>
  <c r="U51" s="1"/>
  <c r="U52" s="1"/>
  <c r="U53" s="1"/>
  <c r="U54" s="1"/>
  <c r="U55" s="1"/>
  <c r="U56" s="1"/>
  <c r="U57" s="1"/>
  <c r="U58" s="1"/>
  <c r="U59" s="1"/>
  <c r="U60" s="1"/>
  <c r="U61" s="1"/>
  <c r="U62" s="1"/>
  <c r="U63" s="1"/>
  <c r="U64" s="1"/>
  <c r="U65" s="1"/>
  <c r="U66" s="1"/>
  <c r="U67" s="1"/>
  <c r="U68" s="1"/>
  <c r="U69" s="1"/>
  <c r="U70" s="1"/>
  <c r="U71" s="1"/>
  <c r="U72" s="1"/>
  <c r="U73" s="1"/>
  <c r="U74" s="1"/>
  <c r="U75" s="1"/>
  <c r="U76" s="1"/>
  <c r="U77" s="1"/>
  <c r="U78" s="1"/>
  <c r="U79" s="1"/>
  <c r="U80" s="1"/>
  <c r="U81" s="1"/>
  <c r="U82" s="1"/>
  <c r="U83" s="1"/>
  <c r="U84" s="1"/>
  <c r="U85" s="1"/>
  <c r="U86" s="1"/>
  <c r="U87" s="1"/>
  <c r="U88" s="1"/>
  <c r="U89" s="1"/>
  <c r="U90" s="1"/>
  <c r="U91" s="1"/>
  <c r="U92" s="1"/>
  <c r="U93" s="1"/>
  <c r="U94" s="1"/>
  <c r="U95" s="1"/>
  <c r="U96" s="1"/>
  <c r="U97" s="1"/>
  <c r="U98" s="1"/>
  <c r="U99" s="1"/>
  <c r="U100" s="1"/>
  <c r="U101" s="1"/>
  <c r="U102" s="1"/>
  <c r="U103" s="1"/>
  <c r="U104" s="1"/>
  <c r="U105" s="1"/>
  <c r="U106" s="1"/>
  <c r="U107" s="1"/>
  <c r="U108" s="1"/>
  <c r="U109" s="1"/>
  <c r="U110" s="1"/>
  <c r="U111" s="1"/>
  <c r="U112" s="1"/>
  <c r="U113" s="1"/>
  <c r="U114" s="1"/>
  <c r="U115" s="1"/>
  <c r="U116" s="1"/>
  <c r="U117" s="1"/>
  <c r="U118" s="1"/>
  <c r="U119" s="1"/>
  <c r="U120" s="1"/>
  <c r="U121" s="1"/>
  <c r="U122" s="1"/>
  <c r="U123" s="1"/>
  <c r="U124" s="1"/>
  <c r="U125" s="1"/>
  <c r="U126" s="1"/>
  <c r="U127" s="1"/>
  <c r="U128" s="1"/>
  <c r="U129" s="1"/>
  <c r="U130" s="1"/>
  <c r="U131" s="1"/>
  <c r="U132" s="1"/>
  <c r="U133" s="1"/>
  <c r="U134" s="1"/>
  <c r="U135" s="1"/>
  <c r="U136" s="1"/>
  <c r="U137" s="1"/>
  <c r="U138" s="1"/>
  <c r="U139" s="1"/>
  <c r="U140" s="1"/>
  <c r="U141" s="1"/>
  <c r="U142" s="1"/>
  <c r="V3"/>
  <c r="V4" s="1"/>
  <c r="BE5" l="1"/>
  <c r="BE3"/>
  <c r="BE4"/>
  <c r="AY4"/>
  <c r="AY7"/>
  <c r="AY5"/>
  <c r="AY8"/>
  <c r="AY6"/>
  <c r="AK22"/>
  <c r="AK20"/>
  <c r="AK18"/>
  <c r="AK16"/>
  <c r="AK14"/>
  <c r="AK12"/>
  <c r="AK10"/>
  <c r="AK8"/>
  <c r="AK21"/>
  <c r="AK19"/>
  <c r="AK17"/>
  <c r="AK15"/>
  <c r="AK13"/>
  <c r="AK11"/>
  <c r="AK9"/>
  <c r="AM13" s="1"/>
  <c r="AO13" s="1"/>
  <c r="AK7"/>
  <c r="AL21"/>
  <c r="AL19"/>
  <c r="AL17"/>
  <c r="AL15"/>
  <c r="AM18"/>
  <c r="AL13"/>
  <c r="AM16"/>
  <c r="AL11"/>
  <c r="AM14"/>
  <c r="AL18"/>
  <c r="AL14"/>
  <c r="AM15"/>
  <c r="AL20"/>
  <c r="AM17"/>
  <c r="AL12"/>
  <c r="BS21"/>
  <c r="BT22"/>
  <c r="BS22" s="1"/>
  <c r="BS20"/>
  <c r="BS18"/>
  <c r="BS16"/>
  <c r="BS14"/>
  <c r="BS12"/>
  <c r="BS10"/>
  <c r="BS8"/>
  <c r="BS6"/>
  <c r="BS4"/>
  <c r="BS19"/>
  <c r="BS17"/>
  <c r="BS15"/>
  <c r="BS13"/>
  <c r="BS11"/>
  <c r="BS9"/>
  <c r="BS7"/>
  <c r="BS5"/>
  <c r="BS3"/>
  <c r="BM23"/>
  <c r="BK25"/>
  <c r="BT23"/>
  <c r="BS23" s="1"/>
  <c r="BL27"/>
  <c r="X24"/>
  <c r="X19"/>
  <c r="X17"/>
  <c r="X15"/>
  <c r="X13"/>
  <c r="X11"/>
  <c r="X20"/>
  <c r="X18"/>
  <c r="X16"/>
  <c r="X14"/>
  <c r="X12"/>
  <c r="X10"/>
  <c r="X23"/>
  <c r="Y22"/>
  <c r="Y18"/>
  <c r="Y16"/>
  <c r="Y14"/>
  <c r="Y23"/>
  <c r="Y21"/>
  <c r="Y19"/>
  <c r="Y17"/>
  <c r="Y15"/>
  <c r="Y13"/>
  <c r="X140"/>
  <c r="X138"/>
  <c r="X136"/>
  <c r="X124"/>
  <c r="X122"/>
  <c r="X109"/>
  <c r="X96"/>
  <c r="X94"/>
  <c r="X81"/>
  <c r="X68"/>
  <c r="X66"/>
  <c r="X61"/>
  <c r="X57"/>
  <c r="X55"/>
  <c r="X53"/>
  <c r="X30"/>
  <c r="X28"/>
  <c r="Y30"/>
  <c r="X139"/>
  <c r="X137"/>
  <c r="X135"/>
  <c r="X131"/>
  <c r="Y130"/>
  <c r="X129"/>
  <c r="Y128"/>
  <c r="X127"/>
  <c r="Y126"/>
  <c r="X125"/>
  <c r="X119"/>
  <c r="X117"/>
  <c r="X115"/>
  <c r="X113"/>
  <c r="X111"/>
  <c r="X105"/>
  <c r="X103"/>
  <c r="X101"/>
  <c r="X99"/>
  <c r="X97"/>
  <c r="X91"/>
  <c r="X89"/>
  <c r="X87"/>
  <c r="X85"/>
  <c r="X83"/>
  <c r="X77"/>
  <c r="X75"/>
  <c r="X73"/>
  <c r="X71"/>
  <c r="X69"/>
  <c r="X63"/>
  <c r="X59"/>
  <c r="X49"/>
  <c r="Y48"/>
  <c r="X47"/>
  <c r="Y46"/>
  <c r="X45"/>
  <c r="Y44"/>
  <c r="X43"/>
  <c r="Y42"/>
  <c r="X41"/>
  <c r="X39"/>
  <c r="X35"/>
  <c r="Y34"/>
  <c r="X33"/>
  <c r="Y32"/>
  <c r="X31"/>
  <c r="X29"/>
  <c r="Y135"/>
  <c r="Y133"/>
  <c r="Y131"/>
  <c r="Y129"/>
  <c r="Y127"/>
  <c r="X126"/>
  <c r="X118"/>
  <c r="X116"/>
  <c r="X114"/>
  <c r="X112"/>
  <c r="X104"/>
  <c r="X102"/>
  <c r="X100"/>
  <c r="X98"/>
  <c r="X90"/>
  <c r="X88"/>
  <c r="X86"/>
  <c r="X84"/>
  <c r="X76"/>
  <c r="X74"/>
  <c r="X72"/>
  <c r="X70"/>
  <c r="X60"/>
  <c r="X50"/>
  <c r="Y47"/>
  <c r="Y45"/>
  <c r="Y43"/>
  <c r="Y41"/>
  <c r="Y37"/>
  <c r="Y35"/>
  <c r="Y33"/>
  <c r="Y31"/>
  <c r="O8"/>
  <c r="P9"/>
  <c r="O7"/>
  <c r="O5"/>
  <c r="O3"/>
  <c r="O6"/>
  <c r="O4"/>
  <c r="G13"/>
  <c r="AC3"/>
  <c r="BF7"/>
  <c r="BE7" s="1"/>
  <c r="AR4"/>
  <c r="AD4"/>
  <c r="U143"/>
  <c r="V5"/>
  <c r="AY9" l="1"/>
  <c r="AR5"/>
  <c r="AQ4"/>
  <c r="AL16"/>
  <c r="AN16" s="1"/>
  <c r="AM10"/>
  <c r="AM11"/>
  <c r="AN11" s="1"/>
  <c r="AL10"/>
  <c r="AM12"/>
  <c r="AN12" s="1"/>
  <c r="AN13"/>
  <c r="AM9"/>
  <c r="AL9"/>
  <c r="AK23"/>
  <c r="AO12"/>
  <c r="AN17"/>
  <c r="AO17"/>
  <c r="AN15"/>
  <c r="AO15"/>
  <c r="AN14"/>
  <c r="AO14"/>
  <c r="AO16"/>
  <c r="AN18"/>
  <c r="AO18"/>
  <c r="BN22"/>
  <c r="BL28"/>
  <c r="BT24"/>
  <c r="BS24" s="1"/>
  <c r="BM24"/>
  <c r="BK26"/>
  <c r="BM6"/>
  <c r="X58"/>
  <c r="X62"/>
  <c r="Z13"/>
  <c r="AA13"/>
  <c r="Z17"/>
  <c r="AA17"/>
  <c r="AA21"/>
  <c r="X9"/>
  <c r="Y12"/>
  <c r="Z16"/>
  <c r="AA16"/>
  <c r="X56"/>
  <c r="Y51"/>
  <c r="Y20"/>
  <c r="Y24"/>
  <c r="Y10"/>
  <c r="Y9"/>
  <c r="X21"/>
  <c r="Z21" s="1"/>
  <c r="Z15"/>
  <c r="AA15"/>
  <c r="Z19"/>
  <c r="AA19"/>
  <c r="Z23"/>
  <c r="AA23"/>
  <c r="Z14"/>
  <c r="AA14"/>
  <c r="Z18"/>
  <c r="AA18"/>
  <c r="AA22"/>
  <c r="X22"/>
  <c r="Z22" s="1"/>
  <c r="Y11"/>
  <c r="U144"/>
  <c r="X32"/>
  <c r="Y36"/>
  <c r="X36"/>
  <c r="X37"/>
  <c r="Z37" s="1"/>
  <c r="Y40"/>
  <c r="Y60"/>
  <c r="AA60" s="1"/>
  <c r="Y65"/>
  <c r="Y73"/>
  <c r="AA73" s="1"/>
  <c r="Y78"/>
  <c r="Y88"/>
  <c r="AA88" s="1"/>
  <c r="Y93"/>
  <c r="Y101"/>
  <c r="AA101" s="1"/>
  <c r="Y106"/>
  <c r="Y116"/>
  <c r="AA116" s="1"/>
  <c r="Y121"/>
  <c r="X130"/>
  <c r="Y134"/>
  <c r="X46"/>
  <c r="Z46" s="1"/>
  <c r="Y50"/>
  <c r="AA50" s="1"/>
  <c r="Y49"/>
  <c r="AA49" s="1"/>
  <c r="Y54"/>
  <c r="X51"/>
  <c r="Z51" s="1"/>
  <c r="Y61"/>
  <c r="AA61" s="1"/>
  <c r="Y66"/>
  <c r="Y72"/>
  <c r="AA72" s="1"/>
  <c r="Y77"/>
  <c r="AA77" s="1"/>
  <c r="Y76"/>
  <c r="AA76" s="1"/>
  <c r="X78"/>
  <c r="Y81"/>
  <c r="Y89"/>
  <c r="AA89" s="1"/>
  <c r="Y94"/>
  <c r="Y100"/>
  <c r="AA100" s="1"/>
  <c r="Y105"/>
  <c r="AA105" s="1"/>
  <c r="Y104"/>
  <c r="AA104" s="1"/>
  <c r="X106"/>
  <c r="Y109"/>
  <c r="Y117"/>
  <c r="AA117" s="1"/>
  <c r="Y122"/>
  <c r="X134"/>
  <c r="Y137"/>
  <c r="AA137" s="1"/>
  <c r="X26"/>
  <c r="Y29"/>
  <c r="Z29" s="1"/>
  <c r="X25"/>
  <c r="X27"/>
  <c r="Z61"/>
  <c r="Z101"/>
  <c r="Z105"/>
  <c r="Z117"/>
  <c r="Z50"/>
  <c r="Z72"/>
  <c r="Z76"/>
  <c r="Z104"/>
  <c r="Y28"/>
  <c r="Y53"/>
  <c r="AA53" s="1"/>
  <c r="Y56"/>
  <c r="AA56" s="1"/>
  <c r="Y69"/>
  <c r="AA69" s="1"/>
  <c r="Y84"/>
  <c r="AA84" s="1"/>
  <c r="Y97"/>
  <c r="AA97" s="1"/>
  <c r="Y112"/>
  <c r="AA112" s="1"/>
  <c r="Y125"/>
  <c r="AA125" s="1"/>
  <c r="Y39"/>
  <c r="AA39" s="1"/>
  <c r="X38"/>
  <c r="X42"/>
  <c r="X54"/>
  <c r="Y57"/>
  <c r="AA57" s="1"/>
  <c r="X65"/>
  <c r="Y68"/>
  <c r="X82"/>
  <c r="Y85"/>
  <c r="AA85" s="1"/>
  <c r="X93"/>
  <c r="Y96"/>
  <c r="X110"/>
  <c r="Y113"/>
  <c r="AA113" s="1"/>
  <c r="X121"/>
  <c r="Y124"/>
  <c r="X34"/>
  <c r="Y38"/>
  <c r="AA51"/>
  <c r="Y58"/>
  <c r="AA58" s="1"/>
  <c r="Y63"/>
  <c r="AA63" s="1"/>
  <c r="Y62"/>
  <c r="AA62" s="1"/>
  <c r="X64"/>
  <c r="Y67"/>
  <c r="Y75"/>
  <c r="AA75" s="1"/>
  <c r="Y80"/>
  <c r="Y86"/>
  <c r="AA86" s="1"/>
  <c r="Y91"/>
  <c r="AA91" s="1"/>
  <c r="Y90"/>
  <c r="AA90" s="1"/>
  <c r="X92"/>
  <c r="Y95"/>
  <c r="Y103"/>
  <c r="AA103" s="1"/>
  <c r="Y108"/>
  <c r="Y114"/>
  <c r="AA114" s="1"/>
  <c r="Y119"/>
  <c r="AA119" s="1"/>
  <c r="Y118"/>
  <c r="AA118" s="1"/>
  <c r="X120"/>
  <c r="Y123"/>
  <c r="X128"/>
  <c r="Y132"/>
  <c r="X132"/>
  <c r="X133"/>
  <c r="Z133" s="1"/>
  <c r="Y136"/>
  <c r="X48"/>
  <c r="Z48" s="1"/>
  <c r="Y52"/>
  <c r="Y59"/>
  <c r="AA59" s="1"/>
  <c r="Y64"/>
  <c r="Y74"/>
  <c r="AA74" s="1"/>
  <c r="Y79"/>
  <c r="Y87"/>
  <c r="AA87" s="1"/>
  <c r="Y92"/>
  <c r="Y102"/>
  <c r="AA102" s="1"/>
  <c r="Y107"/>
  <c r="Y115"/>
  <c r="AA115" s="1"/>
  <c r="Y120"/>
  <c r="Y71"/>
  <c r="AA71" s="1"/>
  <c r="X79"/>
  <c r="Y82"/>
  <c r="Y99"/>
  <c r="AA99" s="1"/>
  <c r="X107"/>
  <c r="Y110"/>
  <c r="X40"/>
  <c r="X44"/>
  <c r="X52"/>
  <c r="Y55"/>
  <c r="X67"/>
  <c r="Y70"/>
  <c r="AA70" s="1"/>
  <c r="X80"/>
  <c r="Y83"/>
  <c r="AA83" s="1"/>
  <c r="X95"/>
  <c r="Y98"/>
  <c r="AA98" s="1"/>
  <c r="X108"/>
  <c r="Y111"/>
  <c r="AA111" s="1"/>
  <c r="X123"/>
  <c r="AA31"/>
  <c r="Z31"/>
  <c r="AA41"/>
  <c r="Z41"/>
  <c r="AA127"/>
  <c r="Z127"/>
  <c r="AA131"/>
  <c r="Z131"/>
  <c r="AA135"/>
  <c r="Z135"/>
  <c r="Z28"/>
  <c r="AA28"/>
  <c r="Z30"/>
  <c r="AA30"/>
  <c r="Z32"/>
  <c r="AA32"/>
  <c r="Z34"/>
  <c r="AA34"/>
  <c r="Z42"/>
  <c r="AA42"/>
  <c r="Z44"/>
  <c r="AA44"/>
  <c r="AA46"/>
  <c r="AA48"/>
  <c r="Z126"/>
  <c r="AA126"/>
  <c r="Z128"/>
  <c r="AA128"/>
  <c r="Z130"/>
  <c r="AA130"/>
  <c r="AA35"/>
  <c r="Z35"/>
  <c r="AA45"/>
  <c r="Z45"/>
  <c r="AA29"/>
  <c r="AA33"/>
  <c r="Z33"/>
  <c r="AA37"/>
  <c r="AA43"/>
  <c r="Z43"/>
  <c r="AA47"/>
  <c r="Z47"/>
  <c r="AA129"/>
  <c r="Z129"/>
  <c r="AA133"/>
  <c r="O9"/>
  <c r="P10"/>
  <c r="G14"/>
  <c r="BF8"/>
  <c r="BE8" s="1"/>
  <c r="AD5"/>
  <c r="AC4"/>
  <c r="V6"/>
  <c r="AY10" l="1"/>
  <c r="AZ8"/>
  <c r="AR6"/>
  <c r="AQ5"/>
  <c r="AO11"/>
  <c r="AN10"/>
  <c r="AO10"/>
  <c r="AN9"/>
  <c r="AO9"/>
  <c r="AK24"/>
  <c r="AL22"/>
  <c r="AM19"/>
  <c r="BN23"/>
  <c r="BK27"/>
  <c r="BM26"/>
  <c r="BT25"/>
  <c r="BS25" s="1"/>
  <c r="BL29"/>
  <c r="BM25"/>
  <c r="Z77"/>
  <c r="Z88"/>
  <c r="Z11"/>
  <c r="AA11"/>
  <c r="Z10"/>
  <c r="AA10"/>
  <c r="Z20"/>
  <c r="AA20"/>
  <c r="Z71"/>
  <c r="Z9"/>
  <c r="AA9"/>
  <c r="Z24"/>
  <c r="AA24"/>
  <c r="Z12"/>
  <c r="AA12"/>
  <c r="Z90"/>
  <c r="Z125"/>
  <c r="Z89"/>
  <c r="Z69"/>
  <c r="Z116"/>
  <c r="Z60"/>
  <c r="AA110"/>
  <c r="Z110"/>
  <c r="Z123"/>
  <c r="AA123"/>
  <c r="Z80"/>
  <c r="AA80"/>
  <c r="Z124"/>
  <c r="AA124"/>
  <c r="Z96"/>
  <c r="AA96"/>
  <c r="AA122"/>
  <c r="Z122"/>
  <c r="AA109"/>
  <c r="Z109"/>
  <c r="AA66"/>
  <c r="Z66"/>
  <c r="AA36"/>
  <c r="Z36"/>
  <c r="AA82"/>
  <c r="Z82"/>
  <c r="Z120"/>
  <c r="AA120"/>
  <c r="AA107"/>
  <c r="Z107"/>
  <c r="Z92"/>
  <c r="AA92"/>
  <c r="AA79"/>
  <c r="Z79"/>
  <c r="Z64"/>
  <c r="AA64"/>
  <c r="Z52"/>
  <c r="AA52"/>
  <c r="AA136"/>
  <c r="Z136"/>
  <c r="Z108"/>
  <c r="AA108"/>
  <c r="Z95"/>
  <c r="AA95"/>
  <c r="Z38"/>
  <c r="AA38"/>
  <c r="X142"/>
  <c r="Y138"/>
  <c r="X141"/>
  <c r="Y139"/>
  <c r="AA94"/>
  <c r="Z94"/>
  <c r="AA81"/>
  <c r="Z81"/>
  <c r="Z54"/>
  <c r="AA54"/>
  <c r="Z134"/>
  <c r="AA134"/>
  <c r="Z121"/>
  <c r="AA121"/>
  <c r="Z106"/>
  <c r="AA106"/>
  <c r="Z93"/>
  <c r="AA93"/>
  <c r="Z78"/>
  <c r="AA78"/>
  <c r="Z65"/>
  <c r="AA65"/>
  <c r="Z40"/>
  <c r="AA40"/>
  <c r="U145"/>
  <c r="Z115"/>
  <c r="Z103"/>
  <c r="Z91"/>
  <c r="Z83"/>
  <c r="Z59"/>
  <c r="Z39"/>
  <c r="Z118"/>
  <c r="Z62"/>
  <c r="Z113"/>
  <c r="Z57"/>
  <c r="Z102"/>
  <c r="Z74"/>
  <c r="Z119"/>
  <c r="Z111"/>
  <c r="Z99"/>
  <c r="Z87"/>
  <c r="Z75"/>
  <c r="Z63"/>
  <c r="Z53"/>
  <c r="Z114"/>
  <c r="Z100"/>
  <c r="Z86"/>
  <c r="Z58"/>
  <c r="Z137"/>
  <c r="Z97"/>
  <c r="Z85"/>
  <c r="Z73"/>
  <c r="Z49"/>
  <c r="Z112"/>
  <c r="Z98"/>
  <c r="Z84"/>
  <c r="Z70"/>
  <c r="Z56"/>
  <c r="Z55"/>
  <c r="AA55"/>
  <c r="AA132"/>
  <c r="Z132"/>
  <c r="Z67"/>
  <c r="AA67"/>
  <c r="Z68"/>
  <c r="AA68"/>
  <c r="O10"/>
  <c r="P11"/>
  <c r="G15"/>
  <c r="BF9"/>
  <c r="BE9" s="1"/>
  <c r="AD6"/>
  <c r="AC5"/>
  <c r="V7"/>
  <c r="AZ9" l="1"/>
  <c r="AY11"/>
  <c r="AR7"/>
  <c r="AQ6"/>
  <c r="AN19"/>
  <c r="AO19"/>
  <c r="AL23"/>
  <c r="AM20"/>
  <c r="AK25"/>
  <c r="BL30"/>
  <c r="BT26"/>
  <c r="BS26" s="1"/>
  <c r="BK28"/>
  <c r="BM27" s="1"/>
  <c r="BN25"/>
  <c r="BN24"/>
  <c r="BM9"/>
  <c r="BM7"/>
  <c r="U146"/>
  <c r="X143"/>
  <c r="Y140"/>
  <c r="AA139"/>
  <c r="Z139"/>
  <c r="Z138"/>
  <c r="AA138"/>
  <c r="O11"/>
  <c r="P12"/>
  <c r="G16"/>
  <c r="I15" s="1"/>
  <c r="BF10"/>
  <c r="BE10" s="1"/>
  <c r="AD7"/>
  <c r="AC6"/>
  <c r="V8"/>
  <c r="AZ10" l="1"/>
  <c r="AY12"/>
  <c r="AR8"/>
  <c r="AQ7"/>
  <c r="AN20"/>
  <c r="AO20"/>
  <c r="AL24"/>
  <c r="AM21"/>
  <c r="AK26"/>
  <c r="BN26"/>
  <c r="BT27"/>
  <c r="BS27" s="1"/>
  <c r="BL31"/>
  <c r="BK29"/>
  <c r="BM28"/>
  <c r="BM8"/>
  <c r="BM10"/>
  <c r="AA140"/>
  <c r="Z140"/>
  <c r="U147"/>
  <c r="X144"/>
  <c r="Y141"/>
  <c r="O12"/>
  <c r="P13"/>
  <c r="G17"/>
  <c r="I16" s="1"/>
  <c r="BF11"/>
  <c r="BE11" s="1"/>
  <c r="AD8"/>
  <c r="AC7"/>
  <c r="V9"/>
  <c r="AY13" l="1"/>
  <c r="AZ11"/>
  <c r="BA8"/>
  <c r="AR9"/>
  <c r="AQ8"/>
  <c r="AL25"/>
  <c r="AM22"/>
  <c r="AO21"/>
  <c r="AN21"/>
  <c r="AK27"/>
  <c r="BK30"/>
  <c r="BM29" s="1"/>
  <c r="BT28"/>
  <c r="BS28" s="1"/>
  <c r="BN27"/>
  <c r="BL32"/>
  <c r="BM11"/>
  <c r="BN10" s="1"/>
  <c r="AA141"/>
  <c r="Z141"/>
  <c r="U148"/>
  <c r="X145"/>
  <c r="Y142"/>
  <c r="O13"/>
  <c r="P14"/>
  <c r="G18"/>
  <c r="I17" s="1"/>
  <c r="BF12"/>
  <c r="BE12" s="1"/>
  <c r="AD9"/>
  <c r="AC8"/>
  <c r="V10"/>
  <c r="BB8" l="1"/>
  <c r="BC8"/>
  <c r="AZ12"/>
  <c r="BA9"/>
  <c r="AY14"/>
  <c r="AR10"/>
  <c r="AQ9"/>
  <c r="AN22"/>
  <c r="AO22"/>
  <c r="AL26"/>
  <c r="AM23"/>
  <c r="AK28"/>
  <c r="BO25"/>
  <c r="BN28"/>
  <c r="BL33"/>
  <c r="BT29"/>
  <c r="BS29" s="1"/>
  <c r="BK31"/>
  <c r="BM30"/>
  <c r="BM12"/>
  <c r="BN11" s="1"/>
  <c r="AA142"/>
  <c r="Z142"/>
  <c r="U149"/>
  <c r="X146"/>
  <c r="Y143"/>
  <c r="O14"/>
  <c r="P15"/>
  <c r="G19"/>
  <c r="BF13"/>
  <c r="BE13" s="1"/>
  <c r="AD10"/>
  <c r="AC9"/>
  <c r="AY15"/>
  <c r="V11"/>
  <c r="BA11" l="1"/>
  <c r="BA10"/>
  <c r="BC9"/>
  <c r="BB9"/>
  <c r="AZ14"/>
  <c r="AZ13"/>
  <c r="AR11"/>
  <c r="AQ10"/>
  <c r="AM24"/>
  <c r="AK29"/>
  <c r="AN23"/>
  <c r="AO23"/>
  <c r="AL27"/>
  <c r="BM31"/>
  <c r="BN30" s="1"/>
  <c r="BK32"/>
  <c r="BT30"/>
  <c r="BS30" s="1"/>
  <c r="BQ25"/>
  <c r="BP25"/>
  <c r="BO26"/>
  <c r="BL34"/>
  <c r="BN29"/>
  <c r="BM13"/>
  <c r="Y144"/>
  <c r="Z143"/>
  <c r="AA143"/>
  <c r="U150"/>
  <c r="X147"/>
  <c r="O15"/>
  <c r="P16"/>
  <c r="I19"/>
  <c r="G20"/>
  <c r="BF14"/>
  <c r="BE14" s="1"/>
  <c r="AD11"/>
  <c r="AC10"/>
  <c r="V12"/>
  <c r="BC11" l="1"/>
  <c r="BB11"/>
  <c r="AY16"/>
  <c r="BC10"/>
  <c r="BB10"/>
  <c r="AR12"/>
  <c r="AQ11"/>
  <c r="AM25"/>
  <c r="AN24"/>
  <c r="AO24"/>
  <c r="AL28"/>
  <c r="AK30"/>
  <c r="BP26"/>
  <c r="BQ26"/>
  <c r="BT31"/>
  <c r="BS31" s="1"/>
  <c r="BL35"/>
  <c r="BK33"/>
  <c r="BM32"/>
  <c r="BO27"/>
  <c r="BM14"/>
  <c r="BN12"/>
  <c r="I18"/>
  <c r="U151"/>
  <c r="Z144"/>
  <c r="AA144"/>
  <c r="Y145"/>
  <c r="X148"/>
  <c r="O16"/>
  <c r="P17"/>
  <c r="I20"/>
  <c r="J19" s="1"/>
  <c r="G21"/>
  <c r="BF15"/>
  <c r="BE15" s="1"/>
  <c r="AC11"/>
  <c r="AD12"/>
  <c r="V13"/>
  <c r="AY17" l="1"/>
  <c r="BA12"/>
  <c r="AZ15"/>
  <c r="AR13"/>
  <c r="AQ12"/>
  <c r="AN25"/>
  <c r="AO25"/>
  <c r="AK31"/>
  <c r="AM26"/>
  <c r="AL29"/>
  <c r="BQ27"/>
  <c r="BP27"/>
  <c r="BM33"/>
  <c r="BK34"/>
  <c r="BT32"/>
  <c r="BS32" s="1"/>
  <c r="BN31"/>
  <c r="BO28"/>
  <c r="BL36"/>
  <c r="BO10"/>
  <c r="BM15"/>
  <c r="BN13"/>
  <c r="Y146"/>
  <c r="Z145"/>
  <c r="AA145"/>
  <c r="U152"/>
  <c r="X149"/>
  <c r="P18"/>
  <c r="O17"/>
  <c r="I21"/>
  <c r="G22"/>
  <c r="BF16"/>
  <c r="BE16" s="1"/>
  <c r="AC12"/>
  <c r="AD13"/>
  <c r="V14"/>
  <c r="BB12" l="1"/>
  <c r="BC12"/>
  <c r="AZ16"/>
  <c r="AY18"/>
  <c r="BA13"/>
  <c r="AQ13"/>
  <c r="AR14"/>
  <c r="AM27"/>
  <c r="AL30"/>
  <c r="AN26"/>
  <c r="AO26"/>
  <c r="AK32"/>
  <c r="BL37"/>
  <c r="BT33"/>
  <c r="BS33" s="1"/>
  <c r="BP28"/>
  <c r="BQ28"/>
  <c r="BK35"/>
  <c r="BM34" s="1"/>
  <c r="BN32"/>
  <c r="BO29"/>
  <c r="BM16"/>
  <c r="BQ10"/>
  <c r="BP10"/>
  <c r="BO11"/>
  <c r="BN14"/>
  <c r="J20"/>
  <c r="Y147"/>
  <c r="X150"/>
  <c r="U153"/>
  <c r="AA146"/>
  <c r="Z146"/>
  <c r="P19"/>
  <c r="O18"/>
  <c r="I22"/>
  <c r="G23"/>
  <c r="BF17"/>
  <c r="BE17" s="1"/>
  <c r="AC13"/>
  <c r="AD14"/>
  <c r="V15"/>
  <c r="BA14" l="1"/>
  <c r="AZ17"/>
  <c r="BC13"/>
  <c r="BB13"/>
  <c r="AY19"/>
  <c r="AQ14"/>
  <c r="AR15"/>
  <c r="AN27"/>
  <c r="AO27"/>
  <c r="AK33"/>
  <c r="AL32" s="1"/>
  <c r="AM28"/>
  <c r="AL31"/>
  <c r="BO30"/>
  <c r="BN33"/>
  <c r="BL38"/>
  <c r="BQ29"/>
  <c r="BP29"/>
  <c r="BM35"/>
  <c r="BK36"/>
  <c r="BT34"/>
  <c r="BS34" s="1"/>
  <c r="BQ11"/>
  <c r="BP11"/>
  <c r="BM17"/>
  <c r="BN15"/>
  <c r="BO12"/>
  <c r="Y148"/>
  <c r="U154"/>
  <c r="Z147"/>
  <c r="AA147"/>
  <c r="X151"/>
  <c r="P20"/>
  <c r="O19"/>
  <c r="I23"/>
  <c r="G24"/>
  <c r="J21"/>
  <c r="BF18"/>
  <c r="BE18" s="1"/>
  <c r="AC14"/>
  <c r="AD15"/>
  <c r="V16"/>
  <c r="BC14" l="1"/>
  <c r="BB14"/>
  <c r="AZ18"/>
  <c r="AY20"/>
  <c r="BA15"/>
  <c r="AQ15"/>
  <c r="AR16"/>
  <c r="AN28"/>
  <c r="AO28"/>
  <c r="AM29"/>
  <c r="AK34"/>
  <c r="BO31"/>
  <c r="BL39"/>
  <c r="BP30"/>
  <c r="BQ30"/>
  <c r="BT35"/>
  <c r="BS35" s="1"/>
  <c r="BK37"/>
  <c r="BM36" s="1"/>
  <c r="BN34"/>
  <c r="BP12"/>
  <c r="BQ12"/>
  <c r="BO13"/>
  <c r="BN16"/>
  <c r="K19"/>
  <c r="J22"/>
  <c r="Y149"/>
  <c r="X152"/>
  <c r="U155"/>
  <c r="Z148"/>
  <c r="AA148"/>
  <c r="P21"/>
  <c r="O20"/>
  <c r="I24"/>
  <c r="K20" s="1"/>
  <c r="G25"/>
  <c r="BF19"/>
  <c r="BE19" s="1"/>
  <c r="AC15"/>
  <c r="AD16"/>
  <c r="V17"/>
  <c r="BA16" l="1"/>
  <c r="AZ19"/>
  <c r="BC15"/>
  <c r="BB15"/>
  <c r="AY21"/>
  <c r="AQ16"/>
  <c r="AR17"/>
  <c r="AO29"/>
  <c r="AN29"/>
  <c r="AK35"/>
  <c r="AM30"/>
  <c r="AL33"/>
  <c r="BO32"/>
  <c r="BN35"/>
  <c r="BL40"/>
  <c r="BQ31"/>
  <c r="BP31"/>
  <c r="BM37"/>
  <c r="BK38"/>
  <c r="BT36"/>
  <c r="BS36" s="1"/>
  <c r="BQ13"/>
  <c r="BP13"/>
  <c r="BM18"/>
  <c r="M20"/>
  <c r="L20"/>
  <c r="L19"/>
  <c r="M19"/>
  <c r="J23"/>
  <c r="U156"/>
  <c r="X153"/>
  <c r="Y150"/>
  <c r="AA149"/>
  <c r="Z149"/>
  <c r="P22"/>
  <c r="O21"/>
  <c r="G26"/>
  <c r="BF20"/>
  <c r="BE20" s="1"/>
  <c r="AC16"/>
  <c r="AD17"/>
  <c r="AY22"/>
  <c r="V18"/>
  <c r="BA18" l="1"/>
  <c r="BA17"/>
  <c r="BB16"/>
  <c r="BC16"/>
  <c r="AZ21"/>
  <c r="AZ20"/>
  <c r="AQ17"/>
  <c r="AR18"/>
  <c r="AM31"/>
  <c r="AN30"/>
  <c r="AO30"/>
  <c r="AL34"/>
  <c r="AK36"/>
  <c r="BT37"/>
  <c r="BS37" s="1"/>
  <c r="BK39"/>
  <c r="BM38"/>
  <c r="BP32"/>
  <c r="BQ32"/>
  <c r="BN36"/>
  <c r="BO33"/>
  <c r="BL41"/>
  <c r="BM20"/>
  <c r="BO14"/>
  <c r="BN17"/>
  <c r="BM19"/>
  <c r="AA150"/>
  <c r="Z150"/>
  <c r="Y151"/>
  <c r="U157"/>
  <c r="X154"/>
  <c r="P23"/>
  <c r="O22"/>
  <c r="G27"/>
  <c r="I26" s="1"/>
  <c r="I25"/>
  <c r="BF21"/>
  <c r="BE21" s="1"/>
  <c r="AC17"/>
  <c r="AD18"/>
  <c r="V19"/>
  <c r="BB18" l="1"/>
  <c r="BC18"/>
  <c r="BC17"/>
  <c r="BB17"/>
  <c r="AY23"/>
  <c r="AQ18"/>
  <c r="AR19"/>
  <c r="AM32"/>
  <c r="AN31"/>
  <c r="AO31"/>
  <c r="AL35"/>
  <c r="AK37"/>
  <c r="BL42"/>
  <c r="BQ33"/>
  <c r="BP33"/>
  <c r="BO34"/>
  <c r="BN37"/>
  <c r="BN21"/>
  <c r="BO21"/>
  <c r="BO23"/>
  <c r="BO22"/>
  <c r="BO24"/>
  <c r="BM39"/>
  <c r="BK40"/>
  <c r="BT38"/>
  <c r="BS38" s="1"/>
  <c r="BO15"/>
  <c r="BN19"/>
  <c r="BP14"/>
  <c r="BQ14"/>
  <c r="BO16"/>
  <c r="BN18"/>
  <c r="K22"/>
  <c r="J24"/>
  <c r="K21"/>
  <c r="J25"/>
  <c r="Y152"/>
  <c r="U158"/>
  <c r="X156"/>
  <c r="AA151"/>
  <c r="Z151"/>
  <c r="X155"/>
  <c r="P24"/>
  <c r="O23"/>
  <c r="I27"/>
  <c r="G28"/>
  <c r="BF22"/>
  <c r="BE22" s="1"/>
  <c r="AC18"/>
  <c r="AD19"/>
  <c r="V20"/>
  <c r="AY24" l="1"/>
  <c r="BA19"/>
  <c r="AZ22"/>
  <c r="AQ19"/>
  <c r="AR20"/>
  <c r="AN32"/>
  <c r="AO32"/>
  <c r="AL36"/>
  <c r="AM33"/>
  <c r="AK38"/>
  <c r="BT39"/>
  <c r="BS39" s="1"/>
  <c r="BK41"/>
  <c r="BM40"/>
  <c r="BP24"/>
  <c r="BQ24"/>
  <c r="BQ23"/>
  <c r="BP23"/>
  <c r="BP34"/>
  <c r="BQ34"/>
  <c r="BL43"/>
  <c r="BO35"/>
  <c r="BN38"/>
  <c r="BP22"/>
  <c r="BQ22"/>
  <c r="BP21"/>
  <c r="BQ21"/>
  <c r="BQ16"/>
  <c r="BP16"/>
  <c r="BQ15"/>
  <c r="BP15"/>
  <c r="BO17"/>
  <c r="BN20"/>
  <c r="K23"/>
  <c r="M21"/>
  <c r="L21"/>
  <c r="M22"/>
  <c r="L22"/>
  <c r="J26"/>
  <c r="U159"/>
  <c r="X157"/>
  <c r="Y153"/>
  <c r="AA152"/>
  <c r="Z152"/>
  <c r="P25"/>
  <c r="O24"/>
  <c r="I28"/>
  <c r="G29"/>
  <c r="BF23"/>
  <c r="BE23" s="1"/>
  <c r="AC19"/>
  <c r="AD20"/>
  <c r="AK39"/>
  <c r="V21"/>
  <c r="BC19" l="1"/>
  <c r="BB19"/>
  <c r="AZ23"/>
  <c r="AY25"/>
  <c r="BA20"/>
  <c r="AQ20"/>
  <c r="AR21"/>
  <c r="AM35"/>
  <c r="AM34"/>
  <c r="AL37"/>
  <c r="AN33"/>
  <c r="AO33"/>
  <c r="AL38"/>
  <c r="BL44"/>
  <c r="BO36"/>
  <c r="BQ35"/>
  <c r="BP35"/>
  <c r="BK42"/>
  <c r="BT40"/>
  <c r="BS40" s="1"/>
  <c r="BN39"/>
  <c r="BP17"/>
  <c r="BQ17"/>
  <c r="L23"/>
  <c r="M23"/>
  <c r="K24"/>
  <c r="J27"/>
  <c r="AA153"/>
  <c r="Z153"/>
  <c r="U160"/>
  <c r="X158"/>
  <c r="Y154"/>
  <c r="P26"/>
  <c r="O25"/>
  <c r="I29"/>
  <c r="G30"/>
  <c r="BF24"/>
  <c r="BE24" s="1"/>
  <c r="AC20"/>
  <c r="AD21"/>
  <c r="AY26"/>
  <c r="V22"/>
  <c r="BA22" l="1"/>
  <c r="BA21"/>
  <c r="AZ24"/>
  <c r="BB20"/>
  <c r="BC20"/>
  <c r="AZ25"/>
  <c r="AQ21"/>
  <c r="AR22"/>
  <c r="AN35"/>
  <c r="AO35"/>
  <c r="AN34"/>
  <c r="AO34"/>
  <c r="AK40"/>
  <c r="BK43"/>
  <c r="BP36"/>
  <c r="BQ36"/>
  <c r="BL45"/>
  <c r="BT41"/>
  <c r="BS41" s="1"/>
  <c r="BM41"/>
  <c r="K25"/>
  <c r="L24"/>
  <c r="M24"/>
  <c r="J28"/>
  <c r="AA154"/>
  <c r="Z154"/>
  <c r="U161"/>
  <c r="Y155"/>
  <c r="P27"/>
  <c r="O26"/>
  <c r="I30"/>
  <c r="G31"/>
  <c r="BF25"/>
  <c r="BE25" s="1"/>
  <c r="AC21"/>
  <c r="AD22"/>
  <c r="AY27"/>
  <c r="AK41"/>
  <c r="V23"/>
  <c r="BC22" l="1"/>
  <c r="BB22"/>
  <c r="BA23"/>
  <c r="BC21"/>
  <c r="BB21"/>
  <c r="AZ26"/>
  <c r="AQ22"/>
  <c r="AR23"/>
  <c r="AM37"/>
  <c r="AM36"/>
  <c r="AL39"/>
  <c r="AL40"/>
  <c r="BO37"/>
  <c r="BN40"/>
  <c r="BT42"/>
  <c r="BS42" s="1"/>
  <c r="BM43"/>
  <c r="BK44"/>
  <c r="BL46"/>
  <c r="BM42"/>
  <c r="BN42" s="1"/>
  <c r="BO18"/>
  <c r="BO20"/>
  <c r="BO19"/>
  <c r="L25"/>
  <c r="M25"/>
  <c r="K26"/>
  <c r="J29"/>
  <c r="Y156"/>
  <c r="X159"/>
  <c r="Z155"/>
  <c r="AA155"/>
  <c r="U162"/>
  <c r="P28"/>
  <c r="O27"/>
  <c r="I31"/>
  <c r="G32"/>
  <c r="BF26"/>
  <c r="BE26" s="1"/>
  <c r="AC22"/>
  <c r="AD23"/>
  <c r="V24"/>
  <c r="BC23" l="1"/>
  <c r="BB23"/>
  <c r="AY28"/>
  <c r="AQ23"/>
  <c r="AR24"/>
  <c r="AO37"/>
  <c r="AN37"/>
  <c r="AN36"/>
  <c r="AO36"/>
  <c r="AK42"/>
  <c r="BO39"/>
  <c r="BT43"/>
  <c r="BS43" s="1"/>
  <c r="BQ37"/>
  <c r="BP37"/>
  <c r="BN41"/>
  <c r="BO38"/>
  <c r="BL47"/>
  <c r="BK45"/>
  <c r="BM44"/>
  <c r="BQ19"/>
  <c r="BP19"/>
  <c r="BQ18"/>
  <c r="BP18"/>
  <c r="BP20"/>
  <c r="BQ20"/>
  <c r="K27"/>
  <c r="L26"/>
  <c r="M26"/>
  <c r="J30"/>
  <c r="Y157"/>
  <c r="X160"/>
  <c r="Y27"/>
  <c r="U163"/>
  <c r="Z156"/>
  <c r="AA156"/>
  <c r="P29"/>
  <c r="O28"/>
  <c r="I32"/>
  <c r="G33"/>
  <c r="BF27"/>
  <c r="BE27" s="1"/>
  <c r="AC23"/>
  <c r="AD24"/>
  <c r="V25"/>
  <c r="AY29" l="1"/>
  <c r="BA24"/>
  <c r="AZ27"/>
  <c r="AQ24"/>
  <c r="AR25"/>
  <c r="AK43"/>
  <c r="AM38"/>
  <c r="AL41"/>
  <c r="BO40"/>
  <c r="BL48"/>
  <c r="BP38"/>
  <c r="BQ38"/>
  <c r="BQ39"/>
  <c r="BP39"/>
  <c r="BN43"/>
  <c r="BK46"/>
  <c r="BM45" s="1"/>
  <c r="BT44"/>
  <c r="BS44" s="1"/>
  <c r="K28"/>
  <c r="L27"/>
  <c r="M27"/>
  <c r="J31"/>
  <c r="Y158"/>
  <c r="Y26"/>
  <c r="Y25"/>
  <c r="Z27"/>
  <c r="AA27"/>
  <c r="Z157"/>
  <c r="AA157"/>
  <c r="U164"/>
  <c r="U165" s="1"/>
  <c r="X161"/>
  <c r="P30"/>
  <c r="O29"/>
  <c r="I33"/>
  <c r="G34"/>
  <c r="BF28"/>
  <c r="BE28" s="1"/>
  <c r="AC24"/>
  <c r="AD25"/>
  <c r="V26"/>
  <c r="BB24" l="1"/>
  <c r="BC24"/>
  <c r="AZ28"/>
  <c r="AY30"/>
  <c r="BA25"/>
  <c r="AQ25"/>
  <c r="AR26"/>
  <c r="AN38"/>
  <c r="AO38"/>
  <c r="AL42"/>
  <c r="AK44"/>
  <c r="AL43" s="1"/>
  <c r="AM39"/>
  <c r="BO41"/>
  <c r="BN44"/>
  <c r="BT45"/>
  <c r="BS45" s="1"/>
  <c r="BP40"/>
  <c r="BQ40"/>
  <c r="BK47"/>
  <c r="BM46"/>
  <c r="BL49"/>
  <c r="K29"/>
  <c r="L28"/>
  <c r="M28"/>
  <c r="J32"/>
  <c r="AA26"/>
  <c r="Z26"/>
  <c r="AA158"/>
  <c r="Z158"/>
  <c r="U166"/>
  <c r="AA25"/>
  <c r="Z25"/>
  <c r="P31"/>
  <c r="O30"/>
  <c r="I34"/>
  <c r="J33" s="1"/>
  <c r="G35"/>
  <c r="BF29"/>
  <c r="BE29" s="1"/>
  <c r="AC25"/>
  <c r="AD26"/>
  <c r="V27"/>
  <c r="BA26" l="1"/>
  <c r="AZ29"/>
  <c r="BC25"/>
  <c r="BB25"/>
  <c r="AY31"/>
  <c r="AQ26"/>
  <c r="AR27"/>
  <c r="AN39"/>
  <c r="AO39"/>
  <c r="AK45"/>
  <c r="AM40"/>
  <c r="BL50"/>
  <c r="BM47"/>
  <c r="BK48"/>
  <c r="BT46"/>
  <c r="BS46" s="1"/>
  <c r="BQ41"/>
  <c r="BP41"/>
  <c r="BO42"/>
  <c r="L29"/>
  <c r="M29"/>
  <c r="K30"/>
  <c r="X164"/>
  <c r="Y159"/>
  <c r="X162"/>
  <c r="X163"/>
  <c r="Y161"/>
  <c r="U167"/>
  <c r="Y160"/>
  <c r="P32"/>
  <c r="O31"/>
  <c r="G36"/>
  <c r="I35" s="1"/>
  <c r="BF30"/>
  <c r="BE30" s="1"/>
  <c r="AC26"/>
  <c r="AD27"/>
  <c r="AY32"/>
  <c r="V28"/>
  <c r="BA27" l="1"/>
  <c r="BA28"/>
  <c r="BB26"/>
  <c r="BC26"/>
  <c r="AZ30"/>
  <c r="AZ31"/>
  <c r="AQ27"/>
  <c r="AR28"/>
  <c r="AM41"/>
  <c r="AL44"/>
  <c r="AN40"/>
  <c r="AO40"/>
  <c r="AK46"/>
  <c r="BK49"/>
  <c r="BM48"/>
  <c r="BP42"/>
  <c r="BQ42"/>
  <c r="BT47"/>
  <c r="BS47" s="1"/>
  <c r="BO43"/>
  <c r="BL51"/>
  <c r="L30"/>
  <c r="M30"/>
  <c r="K31"/>
  <c r="J34"/>
  <c r="AA160"/>
  <c r="Z160"/>
  <c r="U168"/>
  <c r="Z159"/>
  <c r="AA159"/>
  <c r="Z161"/>
  <c r="AA161"/>
  <c r="P33"/>
  <c r="O32"/>
  <c r="I36"/>
  <c r="G37"/>
  <c r="BF31"/>
  <c r="BE31" s="1"/>
  <c r="AC27"/>
  <c r="AD28"/>
  <c r="AK47"/>
  <c r="V29"/>
  <c r="BC27" l="1"/>
  <c r="BB27"/>
  <c r="BB28"/>
  <c r="BC28"/>
  <c r="AY33"/>
  <c r="AQ28"/>
  <c r="AR29"/>
  <c r="AM42"/>
  <c r="AN41"/>
  <c r="AO41"/>
  <c r="AL45"/>
  <c r="AL46"/>
  <c r="AM43"/>
  <c r="BO44"/>
  <c r="BL52"/>
  <c r="BQ43"/>
  <c r="BP43"/>
  <c r="BT48"/>
  <c r="BS48" s="1"/>
  <c r="BK50"/>
  <c r="K32"/>
  <c r="L31"/>
  <c r="M31"/>
  <c r="J35"/>
  <c r="Y162"/>
  <c r="X166"/>
  <c r="Y163"/>
  <c r="X165"/>
  <c r="U169"/>
  <c r="P34"/>
  <c r="O33"/>
  <c r="I37"/>
  <c r="G38"/>
  <c r="BF32"/>
  <c r="BE32" s="1"/>
  <c r="AC28"/>
  <c r="AD29"/>
  <c r="V30"/>
  <c r="AY34" l="1"/>
  <c r="BA29"/>
  <c r="AZ32"/>
  <c r="AQ29"/>
  <c r="AR30"/>
  <c r="AN43"/>
  <c r="AO43"/>
  <c r="AN42"/>
  <c r="AO42"/>
  <c r="AK48"/>
  <c r="BK51"/>
  <c r="BT49"/>
  <c r="BS49" s="1"/>
  <c r="BL53"/>
  <c r="BP44"/>
  <c r="BQ44"/>
  <c r="L32"/>
  <c r="M32"/>
  <c r="K33"/>
  <c r="J36"/>
  <c r="Y164"/>
  <c r="X167"/>
  <c r="Z163"/>
  <c r="AA163"/>
  <c r="Z162"/>
  <c r="AA162"/>
  <c r="U170"/>
  <c r="P35"/>
  <c r="O34"/>
  <c r="I38"/>
  <c r="G39"/>
  <c r="BF33"/>
  <c r="BE33" s="1"/>
  <c r="AC29"/>
  <c r="AD30"/>
  <c r="AK49"/>
  <c r="V31"/>
  <c r="BC29" l="1"/>
  <c r="BB29"/>
  <c r="AZ33"/>
  <c r="AY35"/>
  <c r="BA30"/>
  <c r="AQ30"/>
  <c r="AR31"/>
  <c r="AM45"/>
  <c r="AM44"/>
  <c r="AL47"/>
  <c r="AL48"/>
  <c r="BV9"/>
  <c r="BV10"/>
  <c r="BV7"/>
  <c r="BV8"/>
  <c r="BV6"/>
  <c r="BV4"/>
  <c r="BV3"/>
  <c r="BV2"/>
  <c r="BV5"/>
  <c r="BJ8"/>
  <c r="BJ10"/>
  <c r="BL54"/>
  <c r="BT50"/>
  <c r="BS50" s="1"/>
  <c r="BK52"/>
  <c r="K34"/>
  <c r="J37"/>
  <c r="L33"/>
  <c r="M33"/>
  <c r="Z164"/>
  <c r="AA164"/>
  <c r="Y165"/>
  <c r="U171"/>
  <c r="X168"/>
  <c r="P36"/>
  <c r="O35"/>
  <c r="I39"/>
  <c r="G40"/>
  <c r="BF34"/>
  <c r="BE34" s="1"/>
  <c r="AC30"/>
  <c r="AD31"/>
  <c r="V32"/>
  <c r="BA31" l="1"/>
  <c r="AZ34"/>
  <c r="BC30"/>
  <c r="BB30"/>
  <c r="AY36"/>
  <c r="AQ31"/>
  <c r="AR32"/>
  <c r="AO45"/>
  <c r="AN45"/>
  <c r="AN44"/>
  <c r="AO44"/>
  <c r="AK50"/>
  <c r="BT51"/>
  <c r="BS51" s="1"/>
  <c r="BL55"/>
  <c r="BK53"/>
  <c r="K35"/>
  <c r="L34"/>
  <c r="M34"/>
  <c r="J38"/>
  <c r="X170"/>
  <c r="U172"/>
  <c r="Y166"/>
  <c r="AA165"/>
  <c r="Z165"/>
  <c r="X169"/>
  <c r="P37"/>
  <c r="O36"/>
  <c r="I40"/>
  <c r="G41"/>
  <c r="BF35"/>
  <c r="BE35" s="1"/>
  <c r="AC31"/>
  <c r="AD32"/>
  <c r="AY37"/>
  <c r="V33"/>
  <c r="BA33" l="1"/>
  <c r="BA32"/>
  <c r="BC31"/>
  <c r="BB31"/>
  <c r="AZ35"/>
  <c r="AZ36"/>
  <c r="AQ32"/>
  <c r="AR33"/>
  <c r="AK51"/>
  <c r="AM46"/>
  <c r="AL49"/>
  <c r="BL56"/>
  <c r="BK54"/>
  <c r="BT52"/>
  <c r="BS52" s="1"/>
  <c r="K36"/>
  <c r="L35"/>
  <c r="M35"/>
  <c r="J39"/>
  <c r="AA166"/>
  <c r="Z166"/>
  <c r="U173"/>
  <c r="Y167"/>
  <c r="P38"/>
  <c r="O37"/>
  <c r="I41"/>
  <c r="G42"/>
  <c r="BF36"/>
  <c r="BE36" s="1"/>
  <c r="AC32"/>
  <c r="AD33"/>
  <c r="V34"/>
  <c r="BC33" l="1"/>
  <c r="BB33"/>
  <c r="AY38"/>
  <c r="BB32"/>
  <c r="BC32"/>
  <c r="AQ33"/>
  <c r="AR34"/>
  <c r="AN46"/>
  <c r="AO46"/>
  <c r="AL50"/>
  <c r="AK52"/>
  <c r="AL51" s="1"/>
  <c r="AM47"/>
  <c r="BK55"/>
  <c r="BL57"/>
  <c r="BT53"/>
  <c r="BS53" s="1"/>
  <c r="K37"/>
  <c r="J40"/>
  <c r="L36"/>
  <c r="M36"/>
  <c r="Y168"/>
  <c r="AA167"/>
  <c r="Z167"/>
  <c r="U174"/>
  <c r="U175" s="1"/>
  <c r="X171"/>
  <c r="P39"/>
  <c r="O38"/>
  <c r="G43"/>
  <c r="I42"/>
  <c r="BF37"/>
  <c r="BE37" s="1"/>
  <c r="AC33"/>
  <c r="AD34"/>
  <c r="V35"/>
  <c r="AY39" l="1"/>
  <c r="BA34"/>
  <c r="AZ37"/>
  <c r="AQ34"/>
  <c r="AR35"/>
  <c r="AN47"/>
  <c r="AO47"/>
  <c r="AM48"/>
  <c r="AK53"/>
  <c r="BT54"/>
  <c r="BS54" s="1"/>
  <c r="BK56"/>
  <c r="K38"/>
  <c r="L37"/>
  <c r="M37"/>
  <c r="J41"/>
  <c r="X173"/>
  <c r="U176"/>
  <c r="U177" s="1"/>
  <c r="Z168"/>
  <c r="AA168"/>
  <c r="X172"/>
  <c r="Y169"/>
  <c r="P40"/>
  <c r="O39"/>
  <c r="G44"/>
  <c r="I43"/>
  <c r="BF38"/>
  <c r="BE38" s="1"/>
  <c r="AC34"/>
  <c r="AD35"/>
  <c r="V36"/>
  <c r="BB34" l="1"/>
  <c r="BC34"/>
  <c r="AZ38"/>
  <c r="AY40"/>
  <c r="BA35"/>
  <c r="AQ35"/>
  <c r="AR36"/>
  <c r="AK54"/>
  <c r="AM49"/>
  <c r="AN48"/>
  <c r="AO48"/>
  <c r="AL52"/>
  <c r="BK57"/>
  <c r="BT55"/>
  <c r="BS55" s="1"/>
  <c r="K39"/>
  <c r="L38"/>
  <c r="M38"/>
  <c r="J42"/>
  <c r="Y171"/>
  <c r="Z169"/>
  <c r="AA169"/>
  <c r="U178"/>
  <c r="X174"/>
  <c r="X175"/>
  <c r="Y170"/>
  <c r="P41"/>
  <c r="O40"/>
  <c r="G45"/>
  <c r="I44"/>
  <c r="BF39"/>
  <c r="BE39" s="1"/>
  <c r="AC35"/>
  <c r="AD36"/>
  <c r="V37"/>
  <c r="BA36" l="1"/>
  <c r="AZ39"/>
  <c r="BC35"/>
  <c r="BB35"/>
  <c r="AY41"/>
  <c r="AQ36"/>
  <c r="AR37"/>
  <c r="AM50"/>
  <c r="AN49"/>
  <c r="AO49"/>
  <c r="AL53"/>
  <c r="AK55"/>
  <c r="BT56"/>
  <c r="BS56" s="1"/>
  <c r="K40"/>
  <c r="L39"/>
  <c r="M39"/>
  <c r="J43"/>
  <c r="Y173"/>
  <c r="Z170"/>
  <c r="AA170"/>
  <c r="U179"/>
  <c r="Z171"/>
  <c r="AA171"/>
  <c r="Y172"/>
  <c r="X176"/>
  <c r="P42"/>
  <c r="O41"/>
  <c r="I45"/>
  <c r="G46"/>
  <c r="BF40"/>
  <c r="BE40" s="1"/>
  <c r="AC36"/>
  <c r="AD37"/>
  <c r="AY42"/>
  <c r="V38"/>
  <c r="BA38" l="1"/>
  <c r="BA37"/>
  <c r="BB36"/>
  <c r="BC36"/>
  <c r="AZ41"/>
  <c r="AZ40"/>
  <c r="AQ37"/>
  <c r="AR38"/>
  <c r="AN50"/>
  <c r="AO50"/>
  <c r="AK56"/>
  <c r="AL55" s="1"/>
  <c r="AL54"/>
  <c r="AM51"/>
  <c r="BT57"/>
  <c r="BS57" s="1"/>
  <c r="K41"/>
  <c r="L40"/>
  <c r="M40"/>
  <c r="J44"/>
  <c r="AA172"/>
  <c r="Z172"/>
  <c r="U180"/>
  <c r="X177"/>
  <c r="Y174"/>
  <c r="AA173"/>
  <c r="Z173"/>
  <c r="P43"/>
  <c r="O42"/>
  <c r="G47"/>
  <c r="I46"/>
  <c r="BF41"/>
  <c r="BE41" s="1"/>
  <c r="AC37"/>
  <c r="AD38"/>
  <c r="AY43"/>
  <c r="V39"/>
  <c r="BA39" l="1"/>
  <c r="AZ42"/>
  <c r="BC38"/>
  <c r="BB38"/>
  <c r="BC37"/>
  <c r="BB37"/>
  <c r="AQ38"/>
  <c r="AR39"/>
  <c r="AN51"/>
  <c r="AO51"/>
  <c r="AM52"/>
  <c r="AK57"/>
  <c r="K42"/>
  <c r="L41"/>
  <c r="M41"/>
  <c r="J45"/>
  <c r="Z174"/>
  <c r="AA174"/>
  <c r="U181"/>
  <c r="X178"/>
  <c r="Y175"/>
  <c r="P44"/>
  <c r="O43"/>
  <c r="G48"/>
  <c r="G49" s="1"/>
  <c r="BF42"/>
  <c r="BE42" s="1"/>
  <c r="AC38"/>
  <c r="AD39"/>
  <c r="AY44"/>
  <c r="AK58"/>
  <c r="V40"/>
  <c r="BA40" l="1"/>
  <c r="AZ43"/>
  <c r="BC39"/>
  <c r="BB39"/>
  <c r="AQ39"/>
  <c r="AR40"/>
  <c r="AM54"/>
  <c r="AM53"/>
  <c r="AN52"/>
  <c r="AO52"/>
  <c r="AL57"/>
  <c r="AL56"/>
  <c r="L42"/>
  <c r="M42"/>
  <c r="AA175"/>
  <c r="Z175"/>
  <c r="U182"/>
  <c r="Y176"/>
  <c r="X179"/>
  <c r="P45"/>
  <c r="O44"/>
  <c r="I47"/>
  <c r="I48"/>
  <c r="G50"/>
  <c r="G51" s="1"/>
  <c r="BF43"/>
  <c r="BE43" s="1"/>
  <c r="AC39"/>
  <c r="AD40"/>
  <c r="AY45"/>
  <c r="V41"/>
  <c r="BA41" l="1"/>
  <c r="AZ44"/>
  <c r="BB40"/>
  <c r="BC40"/>
  <c r="AQ40"/>
  <c r="AR41"/>
  <c r="AN54"/>
  <c r="AO54"/>
  <c r="AO53"/>
  <c r="AN53"/>
  <c r="AK59"/>
  <c r="K43"/>
  <c r="J47"/>
  <c r="J46"/>
  <c r="K44"/>
  <c r="U183"/>
  <c r="AA176"/>
  <c r="Z176"/>
  <c r="Y177"/>
  <c r="X180"/>
  <c r="P46"/>
  <c r="O45"/>
  <c r="I49"/>
  <c r="J48" s="1"/>
  <c r="I50"/>
  <c r="I51"/>
  <c r="G52"/>
  <c r="G53" s="1"/>
  <c r="BF44"/>
  <c r="BE44" s="1"/>
  <c r="AC40"/>
  <c r="AD41"/>
  <c r="AY46"/>
  <c r="V42"/>
  <c r="BA42" l="1"/>
  <c r="AZ45"/>
  <c r="BC41"/>
  <c r="BB41"/>
  <c r="AQ41"/>
  <c r="AR42"/>
  <c r="AK60"/>
  <c r="AM55"/>
  <c r="AL58"/>
  <c r="K47"/>
  <c r="L47" s="1"/>
  <c r="K46"/>
  <c r="L43"/>
  <c r="M43"/>
  <c r="J50"/>
  <c r="K45"/>
  <c r="L44"/>
  <c r="M44"/>
  <c r="J49"/>
  <c r="Y178"/>
  <c r="X181"/>
  <c r="AA177"/>
  <c r="Z177"/>
  <c r="U184"/>
  <c r="P47"/>
  <c r="O46"/>
  <c r="I52"/>
  <c r="G54"/>
  <c r="G55" s="1"/>
  <c r="BF45"/>
  <c r="BE45" s="1"/>
  <c r="AC41"/>
  <c r="AD42"/>
  <c r="V43"/>
  <c r="BB42" l="1"/>
  <c r="BC42"/>
  <c r="AY47"/>
  <c r="AQ42"/>
  <c r="AR43"/>
  <c r="AN55"/>
  <c r="AO55"/>
  <c r="AL59"/>
  <c r="AK61"/>
  <c r="AM56"/>
  <c r="M47"/>
  <c r="L45"/>
  <c r="M45"/>
  <c r="L46"/>
  <c r="M46"/>
  <c r="K48"/>
  <c r="J51"/>
  <c r="U185"/>
  <c r="AA178"/>
  <c r="Z178"/>
  <c r="P48"/>
  <c r="O47"/>
  <c r="I54"/>
  <c r="G56"/>
  <c r="G57" s="1"/>
  <c r="I53"/>
  <c r="BF46"/>
  <c r="BE46" s="1"/>
  <c r="AC42"/>
  <c r="AD43"/>
  <c r="V44"/>
  <c r="AY48" l="1"/>
  <c r="BA43"/>
  <c r="AZ46"/>
  <c r="AQ43"/>
  <c r="AR44"/>
  <c r="AM57"/>
  <c r="AL60"/>
  <c r="AN56"/>
  <c r="AO56"/>
  <c r="AK62"/>
  <c r="J53"/>
  <c r="J52"/>
  <c r="L48"/>
  <c r="M48"/>
  <c r="K49"/>
  <c r="K50"/>
  <c r="Y179"/>
  <c r="X183"/>
  <c r="X182"/>
  <c r="X184"/>
  <c r="U186"/>
  <c r="U187" s="1"/>
  <c r="Y180"/>
  <c r="P49"/>
  <c r="O48"/>
  <c r="I56"/>
  <c r="G58"/>
  <c r="G59" s="1"/>
  <c r="I55"/>
  <c r="BF47"/>
  <c r="BE47" s="1"/>
  <c r="AC43"/>
  <c r="AD44"/>
  <c r="V45"/>
  <c r="BC43" l="1"/>
  <c r="BB43"/>
  <c r="AZ47"/>
  <c r="AY49"/>
  <c r="AZ48" s="1"/>
  <c r="BA44"/>
  <c r="AQ44"/>
  <c r="AR45"/>
  <c r="AN57"/>
  <c r="AO57"/>
  <c r="AM58"/>
  <c r="AL61"/>
  <c r="AK63"/>
  <c r="L49"/>
  <c r="M49"/>
  <c r="J54"/>
  <c r="L50"/>
  <c r="M50"/>
  <c r="J55"/>
  <c r="K51"/>
  <c r="K52"/>
  <c r="Z180"/>
  <c r="AA180"/>
  <c r="U188"/>
  <c r="AA179"/>
  <c r="Z179"/>
  <c r="Y181"/>
  <c r="P50"/>
  <c r="O49"/>
  <c r="I58"/>
  <c r="G60"/>
  <c r="G61" s="1"/>
  <c r="I57"/>
  <c r="BF48"/>
  <c r="BE48" s="1"/>
  <c r="AC44"/>
  <c r="AD45"/>
  <c r="V46"/>
  <c r="BB44" l="1"/>
  <c r="BC44"/>
  <c r="AY50"/>
  <c r="BA45"/>
  <c r="AQ45"/>
  <c r="AR46"/>
  <c r="AM59"/>
  <c r="AN58"/>
  <c r="AO58"/>
  <c r="AL62"/>
  <c r="AK64"/>
  <c r="K54"/>
  <c r="L52"/>
  <c r="M52"/>
  <c r="K53"/>
  <c r="J57"/>
  <c r="J56"/>
  <c r="L51"/>
  <c r="M51"/>
  <c r="Z181"/>
  <c r="AA181"/>
  <c r="Y182"/>
  <c r="X186"/>
  <c r="Y183"/>
  <c r="U189"/>
  <c r="X185"/>
  <c r="P51"/>
  <c r="O50"/>
  <c r="I60"/>
  <c r="G62"/>
  <c r="G63" s="1"/>
  <c r="I61"/>
  <c r="I59"/>
  <c r="BF49"/>
  <c r="BE49" s="1"/>
  <c r="AC45"/>
  <c r="AD46"/>
  <c r="AY51"/>
  <c r="V47"/>
  <c r="BA47" l="1"/>
  <c r="BA46"/>
  <c r="AZ49"/>
  <c r="BC45"/>
  <c r="BB45"/>
  <c r="AZ50"/>
  <c r="AQ46"/>
  <c r="AR47"/>
  <c r="AN59"/>
  <c r="AO59"/>
  <c r="AK65"/>
  <c r="AM60"/>
  <c r="AL63"/>
  <c r="J60"/>
  <c r="L54"/>
  <c r="M54"/>
  <c r="K55"/>
  <c r="K56"/>
  <c r="J58"/>
  <c r="L53"/>
  <c r="M53"/>
  <c r="K57"/>
  <c r="J59"/>
  <c r="Y184"/>
  <c r="X187"/>
  <c r="Z183"/>
  <c r="AA183"/>
  <c r="U190"/>
  <c r="U191" s="1"/>
  <c r="Z182"/>
  <c r="AA182"/>
  <c r="P52"/>
  <c r="O51"/>
  <c r="I62"/>
  <c r="G64"/>
  <c r="I63"/>
  <c r="BF50"/>
  <c r="BE50" s="1"/>
  <c r="AC46"/>
  <c r="AD47"/>
  <c r="V48"/>
  <c r="BC47" l="1"/>
  <c r="BB47"/>
  <c r="AY52"/>
  <c r="BC46"/>
  <c r="BB46"/>
  <c r="AQ47"/>
  <c r="AR48"/>
  <c r="AM61"/>
  <c r="AL64"/>
  <c r="AN60"/>
  <c r="AO60"/>
  <c r="AK66"/>
  <c r="L56"/>
  <c r="M56"/>
  <c r="K58"/>
  <c r="L57"/>
  <c r="M57"/>
  <c r="L55"/>
  <c r="M55"/>
  <c r="K59"/>
  <c r="J61"/>
  <c r="J62"/>
  <c r="U192"/>
  <c r="X188"/>
  <c r="Y185"/>
  <c r="Z184"/>
  <c r="AA184"/>
  <c r="P53"/>
  <c r="O52"/>
  <c r="G65"/>
  <c r="I64"/>
  <c r="BF51"/>
  <c r="BE51" s="1"/>
  <c r="AC47"/>
  <c r="AD48"/>
  <c r="AK67"/>
  <c r="V49"/>
  <c r="AY53" l="1"/>
  <c r="BA48"/>
  <c r="AZ51"/>
  <c r="AQ48"/>
  <c r="AR49"/>
  <c r="AM63"/>
  <c r="AM62"/>
  <c r="AO61"/>
  <c r="AN61"/>
  <c r="AL65"/>
  <c r="AL66"/>
  <c r="L58"/>
  <c r="M58"/>
  <c r="L59"/>
  <c r="M59"/>
  <c r="K60"/>
  <c r="J63"/>
  <c r="U193"/>
  <c r="AA185"/>
  <c r="Z185"/>
  <c r="X189"/>
  <c r="Y186"/>
  <c r="P54"/>
  <c r="O53"/>
  <c r="G66"/>
  <c r="I65"/>
  <c r="BF52"/>
  <c r="BE52" s="1"/>
  <c r="AC48"/>
  <c r="AD49"/>
  <c r="AK68"/>
  <c r="V50"/>
  <c r="BB48" l="1"/>
  <c r="BC48"/>
  <c r="AZ52"/>
  <c r="AY54"/>
  <c r="BA49"/>
  <c r="AQ49"/>
  <c r="AR50"/>
  <c r="AM64"/>
  <c r="AL67"/>
  <c r="AN63"/>
  <c r="AO63"/>
  <c r="AN62"/>
  <c r="AO62"/>
  <c r="L60"/>
  <c r="M60"/>
  <c r="K61"/>
  <c r="J64"/>
  <c r="Y187"/>
  <c r="AA186"/>
  <c r="Z186"/>
  <c r="U194"/>
  <c r="X191"/>
  <c r="X190"/>
  <c r="Y188"/>
  <c r="P55"/>
  <c r="O54"/>
  <c r="G67"/>
  <c r="I66"/>
  <c r="BF53"/>
  <c r="BE53" s="1"/>
  <c r="AC49"/>
  <c r="AD50"/>
  <c r="V51"/>
  <c r="BA50" l="1"/>
  <c r="AZ53"/>
  <c r="BC49"/>
  <c r="BB49"/>
  <c r="AY55"/>
  <c r="AQ50"/>
  <c r="AR51"/>
  <c r="AN64"/>
  <c r="AO64"/>
  <c r="AK69"/>
  <c r="L61"/>
  <c r="M61"/>
  <c r="K62"/>
  <c r="J65"/>
  <c r="Y189"/>
  <c r="Z187"/>
  <c r="AA187"/>
  <c r="X192"/>
  <c r="Z188"/>
  <c r="AA188"/>
  <c r="U195"/>
  <c r="P56"/>
  <c r="O55"/>
  <c r="G68"/>
  <c r="I67" s="1"/>
  <c r="BF54"/>
  <c r="BE54" s="1"/>
  <c r="AC50"/>
  <c r="AD51"/>
  <c r="V52"/>
  <c r="BA51" l="1"/>
  <c r="BB50"/>
  <c r="BC50"/>
  <c r="AZ54"/>
  <c r="AY56"/>
  <c r="AQ51"/>
  <c r="AR52"/>
  <c r="AK70"/>
  <c r="AM65"/>
  <c r="AL68"/>
  <c r="K63"/>
  <c r="J66"/>
  <c r="L62"/>
  <c r="M62"/>
  <c r="U196"/>
  <c r="U197" s="1"/>
  <c r="AA189"/>
  <c r="Z189"/>
  <c r="X193"/>
  <c r="Y190"/>
  <c r="P57"/>
  <c r="O56"/>
  <c r="I68"/>
  <c r="G69"/>
  <c r="BF55"/>
  <c r="BE55" s="1"/>
  <c r="AC51"/>
  <c r="AD52"/>
  <c r="V53"/>
  <c r="BA52" l="1"/>
  <c r="BC51"/>
  <c r="BB51"/>
  <c r="AZ55"/>
  <c r="AY57"/>
  <c r="AQ52"/>
  <c r="AR53"/>
  <c r="AN65"/>
  <c r="AO65"/>
  <c r="AL69"/>
  <c r="AK71"/>
  <c r="AL70" s="1"/>
  <c r="AM66"/>
  <c r="K64"/>
  <c r="L63"/>
  <c r="M63"/>
  <c r="J67"/>
  <c r="Y191"/>
  <c r="X194"/>
  <c r="Z190"/>
  <c r="AA190"/>
  <c r="X195"/>
  <c r="U198"/>
  <c r="P58"/>
  <c r="O57"/>
  <c r="G70"/>
  <c r="G71" s="1"/>
  <c r="BF56"/>
  <c r="BE56" s="1"/>
  <c r="AC52"/>
  <c r="AD53"/>
  <c r="V54"/>
  <c r="BB52" l="1"/>
  <c r="BC52"/>
  <c r="AZ56"/>
  <c r="BA53"/>
  <c r="AY58"/>
  <c r="AQ53"/>
  <c r="AR54"/>
  <c r="AM67"/>
  <c r="AN66"/>
  <c r="AO66"/>
  <c r="AK72"/>
  <c r="L64"/>
  <c r="M64"/>
  <c r="Y192"/>
  <c r="AA191"/>
  <c r="Z191"/>
  <c r="X196"/>
  <c r="Y193"/>
  <c r="U199"/>
  <c r="P59"/>
  <c r="O58"/>
  <c r="I69"/>
  <c r="I70"/>
  <c r="G72"/>
  <c r="I71" s="1"/>
  <c r="BF57"/>
  <c r="BE57" s="1"/>
  <c r="AC53"/>
  <c r="AD54"/>
  <c r="V55"/>
  <c r="BA54" l="1"/>
  <c r="BC53"/>
  <c r="BB53"/>
  <c r="AZ57"/>
  <c r="AY59"/>
  <c r="AQ54"/>
  <c r="AR55"/>
  <c r="AN67"/>
  <c r="AO67"/>
  <c r="AL71"/>
  <c r="AK73"/>
  <c r="AM68"/>
  <c r="K66"/>
  <c r="K67"/>
  <c r="J70"/>
  <c r="K65"/>
  <c r="J68"/>
  <c r="J69"/>
  <c r="X197"/>
  <c r="Y194"/>
  <c r="AA193"/>
  <c r="Z193"/>
  <c r="AA192"/>
  <c r="Z192"/>
  <c r="U200"/>
  <c r="P60"/>
  <c r="O59"/>
  <c r="G73"/>
  <c r="I72"/>
  <c r="BF58"/>
  <c r="BE58" s="1"/>
  <c r="AC54"/>
  <c r="AD55"/>
  <c r="V56"/>
  <c r="BA55" l="1"/>
  <c r="BC54"/>
  <c r="BB54"/>
  <c r="AY60"/>
  <c r="AZ58"/>
  <c r="AQ55"/>
  <c r="AR56"/>
  <c r="AM69"/>
  <c r="AL72"/>
  <c r="AN68"/>
  <c r="AO68"/>
  <c r="AK74"/>
  <c r="K68"/>
  <c r="L65"/>
  <c r="M65"/>
  <c r="L66"/>
  <c r="M66"/>
  <c r="L67"/>
  <c r="M67"/>
  <c r="J71"/>
  <c r="Y195"/>
  <c r="X198"/>
  <c r="U201"/>
  <c r="Z194"/>
  <c r="AA194"/>
  <c r="P61"/>
  <c r="O60"/>
  <c r="G74"/>
  <c r="G75" s="1"/>
  <c r="BF59"/>
  <c r="BE59" s="1"/>
  <c r="AC55"/>
  <c r="AD56"/>
  <c r="V57"/>
  <c r="BA56" l="1"/>
  <c r="BC55"/>
  <c r="BB55"/>
  <c r="AZ59"/>
  <c r="AY61"/>
  <c r="AQ56"/>
  <c r="AR57"/>
  <c r="AM70"/>
  <c r="AO69"/>
  <c r="AN69"/>
  <c r="AL73"/>
  <c r="AK75"/>
  <c r="L68"/>
  <c r="M68"/>
  <c r="Y196"/>
  <c r="X199"/>
  <c r="U202"/>
  <c r="Z195"/>
  <c r="AA195"/>
  <c r="P62"/>
  <c r="O61"/>
  <c r="I73"/>
  <c r="I74"/>
  <c r="G76"/>
  <c r="G77" s="1"/>
  <c r="I75"/>
  <c r="BF60"/>
  <c r="BE60" s="1"/>
  <c r="AC56"/>
  <c r="AD57"/>
  <c r="AY62"/>
  <c r="V58"/>
  <c r="BA58" l="1"/>
  <c r="BA57"/>
  <c r="BB56"/>
  <c r="BC56"/>
  <c r="AZ61"/>
  <c r="AZ60"/>
  <c r="AQ57"/>
  <c r="AR58"/>
  <c r="AM71"/>
  <c r="AN70"/>
  <c r="AO70"/>
  <c r="AL74"/>
  <c r="AK76"/>
  <c r="J74"/>
  <c r="K69"/>
  <c r="K71"/>
  <c r="J72"/>
  <c r="J73"/>
  <c r="K70"/>
  <c r="Y197"/>
  <c r="AA196"/>
  <c r="Z196"/>
  <c r="U203"/>
  <c r="X200"/>
  <c r="P63"/>
  <c r="O62"/>
  <c r="I76"/>
  <c r="G78"/>
  <c r="G79" s="1"/>
  <c r="BF61"/>
  <c r="BE61" s="1"/>
  <c r="AC57"/>
  <c r="AD58"/>
  <c r="V59"/>
  <c r="BB58" l="1"/>
  <c r="BC58"/>
  <c r="BC57"/>
  <c r="BB57"/>
  <c r="AY63"/>
  <c r="AQ58"/>
  <c r="AR59"/>
  <c r="AM72"/>
  <c r="AN71"/>
  <c r="AO71"/>
  <c r="AL75"/>
  <c r="AK77"/>
  <c r="L71"/>
  <c r="M71"/>
  <c r="L69"/>
  <c r="M69"/>
  <c r="J75"/>
  <c r="K72"/>
  <c r="L70"/>
  <c r="M70"/>
  <c r="Y198"/>
  <c r="X201"/>
  <c r="Z197"/>
  <c r="AA197"/>
  <c r="U204"/>
  <c r="P64"/>
  <c r="O63"/>
  <c r="I78"/>
  <c r="G80"/>
  <c r="G81" s="1"/>
  <c r="I77"/>
  <c r="J77" s="1"/>
  <c r="BF62"/>
  <c r="BE62" s="1"/>
  <c r="AC58"/>
  <c r="AD59"/>
  <c r="AK78"/>
  <c r="V60"/>
  <c r="AY64" l="1"/>
  <c r="BA59"/>
  <c r="AZ62"/>
  <c r="AQ59"/>
  <c r="AR60"/>
  <c r="AM74"/>
  <c r="AM73"/>
  <c r="AN72"/>
  <c r="AO72"/>
  <c r="AL77"/>
  <c r="AL76"/>
  <c r="K74"/>
  <c r="K73"/>
  <c r="L72"/>
  <c r="M72"/>
  <c r="J76"/>
  <c r="Y199"/>
  <c r="X202"/>
  <c r="U205"/>
  <c r="AA198"/>
  <c r="Z198"/>
  <c r="P65"/>
  <c r="O64"/>
  <c r="I80"/>
  <c r="G82"/>
  <c r="G83" s="1"/>
  <c r="I79"/>
  <c r="BF63"/>
  <c r="BE63" s="1"/>
  <c r="AC59"/>
  <c r="AD60"/>
  <c r="V61"/>
  <c r="BC59" l="1"/>
  <c r="BB59"/>
  <c r="AZ63"/>
  <c r="AY65"/>
  <c r="BA60"/>
  <c r="AQ60"/>
  <c r="AR61"/>
  <c r="AN74"/>
  <c r="AO74"/>
  <c r="AK79"/>
  <c r="AN73"/>
  <c r="AO73"/>
  <c r="J78"/>
  <c r="K76"/>
  <c r="L73"/>
  <c r="M73"/>
  <c r="L74"/>
  <c r="M74"/>
  <c r="K75"/>
  <c r="J79"/>
  <c r="U206"/>
  <c r="Z199"/>
  <c r="AA199"/>
  <c r="Y200"/>
  <c r="X203"/>
  <c r="P66"/>
  <c r="O65"/>
  <c r="I82"/>
  <c r="G84"/>
  <c r="G85" s="1"/>
  <c r="I83"/>
  <c r="I81"/>
  <c r="J80" s="1"/>
  <c r="BF64"/>
  <c r="BE64" s="1"/>
  <c r="AC60"/>
  <c r="AD61"/>
  <c r="V62"/>
  <c r="BA61" l="1"/>
  <c r="AZ64"/>
  <c r="BB60"/>
  <c r="BC60"/>
  <c r="AY66"/>
  <c r="AQ61"/>
  <c r="AR62"/>
  <c r="AK80"/>
  <c r="AM75"/>
  <c r="AL78"/>
  <c r="K79"/>
  <c r="J81"/>
  <c r="K78"/>
  <c r="J82"/>
  <c r="L75"/>
  <c r="M75"/>
  <c r="L76"/>
  <c r="M76"/>
  <c r="K77"/>
  <c r="Y201"/>
  <c r="X204"/>
  <c r="AA200"/>
  <c r="Z200"/>
  <c r="U207"/>
  <c r="P67"/>
  <c r="O66"/>
  <c r="I84"/>
  <c r="G86"/>
  <c r="G87" s="1"/>
  <c r="BF65"/>
  <c r="BE65" s="1"/>
  <c r="AC61"/>
  <c r="AD62"/>
  <c r="V63"/>
  <c r="BC61" l="1"/>
  <c r="BB61"/>
  <c r="AZ65"/>
  <c r="AY67"/>
  <c r="BA62"/>
  <c r="AQ62"/>
  <c r="AR63"/>
  <c r="AN75"/>
  <c r="AO75"/>
  <c r="AL79"/>
  <c r="AK81"/>
  <c r="AM76"/>
  <c r="L78"/>
  <c r="M78"/>
  <c r="L79"/>
  <c r="M79"/>
  <c r="K80"/>
  <c r="L77"/>
  <c r="M77"/>
  <c r="J83"/>
  <c r="Y202"/>
  <c r="X205"/>
  <c r="Z201"/>
  <c r="AA201"/>
  <c r="U208"/>
  <c r="P68"/>
  <c r="O67"/>
  <c r="I86"/>
  <c r="G88"/>
  <c r="G89" s="1"/>
  <c r="I87"/>
  <c r="I85"/>
  <c r="BF66"/>
  <c r="BE66" s="1"/>
  <c r="AC62"/>
  <c r="AD63"/>
  <c r="V64"/>
  <c r="BA63" l="1"/>
  <c r="AZ66"/>
  <c r="BC62"/>
  <c r="BB62"/>
  <c r="AY68"/>
  <c r="AQ63"/>
  <c r="AR64"/>
  <c r="AM77"/>
  <c r="AL80"/>
  <c r="AN76"/>
  <c r="AO76"/>
  <c r="AK82"/>
  <c r="J85"/>
  <c r="K81"/>
  <c r="K83"/>
  <c r="J86"/>
  <c r="L80"/>
  <c r="M80"/>
  <c r="K82"/>
  <c r="J84"/>
  <c r="X207"/>
  <c r="U209"/>
  <c r="AA202"/>
  <c r="Z202"/>
  <c r="Y203"/>
  <c r="X206"/>
  <c r="P69"/>
  <c r="O68"/>
  <c r="I88"/>
  <c r="G90"/>
  <c r="G91" s="1"/>
  <c r="I89"/>
  <c r="BF67"/>
  <c r="BE67" s="1"/>
  <c r="AC63"/>
  <c r="AD64"/>
  <c r="AY69"/>
  <c r="V65"/>
  <c r="BA65" l="1"/>
  <c r="BA64"/>
  <c r="BC63"/>
  <c r="BB63"/>
  <c r="AZ67"/>
  <c r="AZ68"/>
  <c r="AQ64"/>
  <c r="AR65"/>
  <c r="AM78"/>
  <c r="AO77"/>
  <c r="AN77"/>
  <c r="AL81"/>
  <c r="AK83"/>
  <c r="J88"/>
  <c r="L81"/>
  <c r="M81"/>
  <c r="K85"/>
  <c r="L82"/>
  <c r="M82"/>
  <c r="L83"/>
  <c r="M83"/>
  <c r="K84"/>
  <c r="J87"/>
  <c r="AA203"/>
  <c r="Z203"/>
  <c r="U210"/>
  <c r="Y204"/>
  <c r="P70"/>
  <c r="O69"/>
  <c r="I90"/>
  <c r="G92"/>
  <c r="G93" s="1"/>
  <c r="BF68"/>
  <c r="BE68" s="1"/>
  <c r="AC64"/>
  <c r="AD65"/>
  <c r="V66"/>
  <c r="BC65" l="1"/>
  <c r="BB65"/>
  <c r="BB64"/>
  <c r="BC64"/>
  <c r="AY70"/>
  <c r="AQ65"/>
  <c r="AR66"/>
  <c r="AN78"/>
  <c r="AO78"/>
  <c r="AL82"/>
  <c r="AK84"/>
  <c r="AL83" s="1"/>
  <c r="AM79"/>
  <c r="L84"/>
  <c r="M84"/>
  <c r="L85"/>
  <c r="M85"/>
  <c r="K86"/>
  <c r="J89"/>
  <c r="AA204"/>
  <c r="Z204"/>
  <c r="U211"/>
  <c r="X208"/>
  <c r="Y205"/>
  <c r="P71"/>
  <c r="O70"/>
  <c r="I92"/>
  <c r="G94"/>
  <c r="G95" s="1"/>
  <c r="I91"/>
  <c r="BF69"/>
  <c r="BE69" s="1"/>
  <c r="AC65"/>
  <c r="AD66"/>
  <c r="V67"/>
  <c r="AY71" l="1"/>
  <c r="BA66"/>
  <c r="AZ69"/>
  <c r="AQ66"/>
  <c r="AR67"/>
  <c r="AN79"/>
  <c r="AO79"/>
  <c r="AM80"/>
  <c r="AK85"/>
  <c r="K88"/>
  <c r="L86"/>
  <c r="M86"/>
  <c r="K87"/>
  <c r="J90"/>
  <c r="J91"/>
  <c r="AA205"/>
  <c r="Z205"/>
  <c r="U212"/>
  <c r="U213" s="1"/>
  <c r="X209"/>
  <c r="Y206"/>
  <c r="P72"/>
  <c r="O71"/>
  <c r="I94"/>
  <c r="G96"/>
  <c r="G97" s="1"/>
  <c r="I95"/>
  <c r="I93"/>
  <c r="J92" s="1"/>
  <c r="BF70"/>
  <c r="BE70" s="1"/>
  <c r="AC66"/>
  <c r="AD67"/>
  <c r="V68"/>
  <c r="BB66" l="1"/>
  <c r="BC66"/>
  <c r="AZ70"/>
  <c r="AY72"/>
  <c r="BA67"/>
  <c r="AQ67"/>
  <c r="AR68"/>
  <c r="AN80"/>
  <c r="AO80"/>
  <c r="AK86"/>
  <c r="AM81"/>
  <c r="AL84"/>
  <c r="L88"/>
  <c r="M88"/>
  <c r="K90"/>
  <c r="J93"/>
  <c r="J94"/>
  <c r="L87"/>
  <c r="M87"/>
  <c r="K89"/>
  <c r="K91"/>
  <c r="AA206"/>
  <c r="Z206"/>
  <c r="X211"/>
  <c r="U214"/>
  <c r="U215" s="1"/>
  <c r="X210"/>
  <c r="Y207"/>
  <c r="P73"/>
  <c r="O72"/>
  <c r="I96"/>
  <c r="G98"/>
  <c r="G99" s="1"/>
  <c r="I97"/>
  <c r="BF71"/>
  <c r="BE71" s="1"/>
  <c r="AC67"/>
  <c r="AD68"/>
  <c r="V69"/>
  <c r="BA68" l="1"/>
  <c r="AZ71"/>
  <c r="BC67"/>
  <c r="BB67"/>
  <c r="AY73"/>
  <c r="AQ68"/>
  <c r="AR69"/>
  <c r="AM82"/>
  <c r="AL85"/>
  <c r="AN81"/>
  <c r="AO81"/>
  <c r="AK87"/>
  <c r="J96"/>
  <c r="L89"/>
  <c r="M89"/>
  <c r="L90"/>
  <c r="M90"/>
  <c r="K92"/>
  <c r="K93"/>
  <c r="L91"/>
  <c r="M91"/>
  <c r="J95"/>
  <c r="U216"/>
  <c r="AA207"/>
  <c r="Z207"/>
  <c r="X213"/>
  <c r="Y208"/>
  <c r="P74"/>
  <c r="O73"/>
  <c r="I98"/>
  <c r="G100"/>
  <c r="G101" s="1"/>
  <c r="I99"/>
  <c r="BF72"/>
  <c r="BE72" s="1"/>
  <c r="AC68"/>
  <c r="AD69"/>
  <c r="V70"/>
  <c r="BB68" l="1"/>
  <c r="BC68"/>
  <c r="AZ72"/>
  <c r="AY74"/>
  <c r="BA69"/>
  <c r="AQ69"/>
  <c r="AR70"/>
  <c r="AN82"/>
  <c r="AO82"/>
  <c r="AK88"/>
  <c r="AM83"/>
  <c r="AL86"/>
  <c r="L93"/>
  <c r="M93"/>
  <c r="K94"/>
  <c r="J97"/>
  <c r="K95"/>
  <c r="J98"/>
  <c r="L92"/>
  <c r="M92"/>
  <c r="Y211"/>
  <c r="Y210"/>
  <c r="Z208"/>
  <c r="AA208"/>
  <c r="X214"/>
  <c r="Y209"/>
  <c r="U217"/>
  <c r="X212"/>
  <c r="P75"/>
  <c r="O74"/>
  <c r="I100"/>
  <c r="G102"/>
  <c r="G103" s="1"/>
  <c r="BF73"/>
  <c r="BE73" s="1"/>
  <c r="AC69"/>
  <c r="AD70"/>
  <c r="V71"/>
  <c r="BA70" l="1"/>
  <c r="AZ73"/>
  <c r="BC69"/>
  <c r="BB69"/>
  <c r="AY75"/>
  <c r="AQ70"/>
  <c r="AR71"/>
  <c r="AM84"/>
  <c r="AL87"/>
  <c r="AN83"/>
  <c r="AO83"/>
  <c r="AK89"/>
  <c r="L95"/>
  <c r="M95"/>
  <c r="K96"/>
  <c r="L94"/>
  <c r="M94"/>
  <c r="J99"/>
  <c r="U218"/>
  <c r="U219" s="1"/>
  <c r="Z209"/>
  <c r="AA209"/>
  <c r="AA211"/>
  <c r="Z211"/>
  <c r="X215"/>
  <c r="Y212"/>
  <c r="AA210"/>
  <c r="Z210"/>
  <c r="P76"/>
  <c r="O75"/>
  <c r="I102"/>
  <c r="G104"/>
  <c r="G105" s="1"/>
  <c r="I101"/>
  <c r="BF74"/>
  <c r="BE74" s="1"/>
  <c r="AC70"/>
  <c r="AD71"/>
  <c r="AY76"/>
  <c r="V72"/>
  <c r="BA72" l="1"/>
  <c r="BA71"/>
  <c r="BC70"/>
  <c r="BB70"/>
  <c r="AZ74"/>
  <c r="AZ75"/>
  <c r="AQ71"/>
  <c r="AR72"/>
  <c r="AM85"/>
  <c r="AN84"/>
  <c r="AO84"/>
  <c r="AL88"/>
  <c r="AK90"/>
  <c r="J101"/>
  <c r="K97"/>
  <c r="J100"/>
  <c r="L96"/>
  <c r="M96"/>
  <c r="K98"/>
  <c r="Y213"/>
  <c r="X216"/>
  <c r="AA212"/>
  <c r="Z212"/>
  <c r="X217"/>
  <c r="U220"/>
  <c r="P77"/>
  <c r="O76"/>
  <c r="I104"/>
  <c r="G106"/>
  <c r="G107" s="1"/>
  <c r="I105"/>
  <c r="I103"/>
  <c r="J102" s="1"/>
  <c r="BF75"/>
  <c r="BE75" s="1"/>
  <c r="AC71"/>
  <c r="AD72"/>
  <c r="AY77"/>
  <c r="V73"/>
  <c r="BA73" l="1"/>
  <c r="AZ76"/>
  <c r="BB72"/>
  <c r="BC72"/>
  <c r="BC71"/>
  <c r="BB71"/>
  <c r="AQ72"/>
  <c r="AR73"/>
  <c r="AM86"/>
  <c r="AO85"/>
  <c r="AN85"/>
  <c r="AL89"/>
  <c r="AK91"/>
  <c r="K100"/>
  <c r="K99"/>
  <c r="K101"/>
  <c r="J104"/>
  <c r="L98"/>
  <c r="M98"/>
  <c r="L97"/>
  <c r="M97"/>
  <c r="J103"/>
  <c r="Y214"/>
  <c r="Z213"/>
  <c r="AA213"/>
  <c r="X218"/>
  <c r="U221"/>
  <c r="Y215"/>
  <c r="P78"/>
  <c r="O77"/>
  <c r="I106"/>
  <c r="G108"/>
  <c r="G109" s="1"/>
  <c r="BF76"/>
  <c r="BE76" s="1"/>
  <c r="AC72"/>
  <c r="AD73"/>
  <c r="AY78"/>
  <c r="V74"/>
  <c r="BA74" l="1"/>
  <c r="AZ77"/>
  <c r="BC73"/>
  <c r="BB73"/>
  <c r="AQ73"/>
  <c r="AR74"/>
  <c r="AN86"/>
  <c r="AO86"/>
  <c r="AL90"/>
  <c r="AK92"/>
  <c r="AM87"/>
  <c r="BJ16"/>
  <c r="L99"/>
  <c r="M99"/>
  <c r="K102"/>
  <c r="L101"/>
  <c r="M101"/>
  <c r="L100"/>
  <c r="M100"/>
  <c r="J105"/>
  <c r="U222"/>
  <c r="AA214"/>
  <c r="Z214"/>
  <c r="Z215"/>
  <c r="AA215"/>
  <c r="P79"/>
  <c r="O78"/>
  <c r="I108"/>
  <c r="G110"/>
  <c r="G111" s="1"/>
  <c r="I109"/>
  <c r="I107"/>
  <c r="BF77"/>
  <c r="BE77" s="1"/>
  <c r="AC73"/>
  <c r="AD74"/>
  <c r="V75"/>
  <c r="BB74" l="1"/>
  <c r="BC74"/>
  <c r="AY79"/>
  <c r="AQ74"/>
  <c r="AR75"/>
  <c r="AM88"/>
  <c r="AL91"/>
  <c r="AN87"/>
  <c r="AO87"/>
  <c r="AK93"/>
  <c r="BJ19"/>
  <c r="J108"/>
  <c r="L102"/>
  <c r="M102"/>
  <c r="J107"/>
  <c r="K103"/>
  <c r="J106"/>
  <c r="K104"/>
  <c r="K105"/>
  <c r="X219"/>
  <c r="Y216"/>
  <c r="X220"/>
  <c r="U223"/>
  <c r="Y217"/>
  <c r="P80"/>
  <c r="O79"/>
  <c r="I110"/>
  <c r="G112"/>
  <c r="G113" s="1"/>
  <c r="I111"/>
  <c r="BF78"/>
  <c r="BE78" s="1"/>
  <c r="AC74"/>
  <c r="AD75"/>
  <c r="AY80"/>
  <c r="AK94"/>
  <c r="V76"/>
  <c r="BA76" l="1"/>
  <c r="BA75"/>
  <c r="AZ79"/>
  <c r="AZ78"/>
  <c r="AQ75"/>
  <c r="AR76"/>
  <c r="AM90"/>
  <c r="AM89"/>
  <c r="AN88"/>
  <c r="AO88"/>
  <c r="AL92"/>
  <c r="AL93"/>
  <c r="J110"/>
  <c r="L103"/>
  <c r="M103"/>
  <c r="K107"/>
  <c r="J109"/>
  <c r="L105"/>
  <c r="M105"/>
  <c r="L104"/>
  <c r="M104"/>
  <c r="K106"/>
  <c r="X221"/>
  <c r="Y218"/>
  <c r="AA217"/>
  <c r="Z217"/>
  <c r="U224"/>
  <c r="Z216"/>
  <c r="AA216"/>
  <c r="P81"/>
  <c r="O80"/>
  <c r="I112"/>
  <c r="G114"/>
  <c r="G115" s="1"/>
  <c r="I113"/>
  <c r="BF79"/>
  <c r="BE79" s="1"/>
  <c r="AC75"/>
  <c r="AD76"/>
  <c r="AY81"/>
  <c r="V77"/>
  <c r="BB76" l="1"/>
  <c r="BC76"/>
  <c r="BA77"/>
  <c r="BC75"/>
  <c r="BB75"/>
  <c r="AZ80"/>
  <c r="AQ76"/>
  <c r="AR77"/>
  <c r="AN90"/>
  <c r="AO90"/>
  <c r="AN89"/>
  <c r="AO89"/>
  <c r="AK95"/>
  <c r="K109"/>
  <c r="L109" s="1"/>
  <c r="L106"/>
  <c r="M106"/>
  <c r="L107"/>
  <c r="M107"/>
  <c r="K108"/>
  <c r="J112"/>
  <c r="J111"/>
  <c r="U225"/>
  <c r="X222"/>
  <c r="Y219"/>
  <c r="AA218"/>
  <c r="Z218"/>
  <c r="P82"/>
  <c r="O81"/>
  <c r="I114"/>
  <c r="G116"/>
  <c r="G117" s="1"/>
  <c r="I116" s="1"/>
  <c r="I115"/>
  <c r="G118"/>
  <c r="I117"/>
  <c r="BF80"/>
  <c r="BE80" s="1"/>
  <c r="AC76"/>
  <c r="AD77"/>
  <c r="AK96"/>
  <c r="V78"/>
  <c r="BC77" l="1"/>
  <c r="BB77"/>
  <c r="AY82"/>
  <c r="AQ77"/>
  <c r="AR78"/>
  <c r="AM92"/>
  <c r="AM91"/>
  <c r="AL94"/>
  <c r="AL95"/>
  <c r="M109"/>
  <c r="J114"/>
  <c r="K110"/>
  <c r="K111"/>
  <c r="J113"/>
  <c r="K113"/>
  <c r="J116"/>
  <c r="J115"/>
  <c r="L108"/>
  <c r="M108"/>
  <c r="K112"/>
  <c r="Y220"/>
  <c r="AA219"/>
  <c r="Z219"/>
  <c r="U226"/>
  <c r="X223"/>
  <c r="P83"/>
  <c r="O82"/>
  <c r="G119"/>
  <c r="I118" s="1"/>
  <c r="J117" s="1"/>
  <c r="BF81"/>
  <c r="BE81" s="1"/>
  <c r="AC77"/>
  <c r="AD78"/>
  <c r="AK97"/>
  <c r="V79"/>
  <c r="AY83" l="1"/>
  <c r="BA78"/>
  <c r="AZ81"/>
  <c r="AQ78"/>
  <c r="AR79"/>
  <c r="AL96"/>
  <c r="AM93"/>
  <c r="AN92"/>
  <c r="AO92"/>
  <c r="AN91"/>
  <c r="AO91"/>
  <c r="L112"/>
  <c r="M112"/>
  <c r="L113"/>
  <c r="M113"/>
  <c r="L110"/>
  <c r="M110"/>
  <c r="L111"/>
  <c r="M111"/>
  <c r="K114"/>
  <c r="X225"/>
  <c r="U227"/>
  <c r="AA220"/>
  <c r="Z220"/>
  <c r="X224"/>
  <c r="Y221"/>
  <c r="P84"/>
  <c r="O83"/>
  <c r="G120"/>
  <c r="I119"/>
  <c r="BF82"/>
  <c r="BE82" s="1"/>
  <c r="AC78"/>
  <c r="AD79"/>
  <c r="AK98"/>
  <c r="V80"/>
  <c r="BC78" l="1"/>
  <c r="BB78"/>
  <c r="AZ82"/>
  <c r="AY84"/>
  <c r="BA79"/>
  <c r="AQ79"/>
  <c r="AR80"/>
  <c r="AO93"/>
  <c r="AN93"/>
  <c r="AM94"/>
  <c r="AL97"/>
  <c r="J118"/>
  <c r="K115"/>
  <c r="L114"/>
  <c r="M114"/>
  <c r="Z221"/>
  <c r="AA221"/>
  <c r="U228"/>
  <c r="U229" s="1"/>
  <c r="Y222"/>
  <c r="P85"/>
  <c r="O84"/>
  <c r="G121"/>
  <c r="I120" s="1"/>
  <c r="BF83"/>
  <c r="BE83" s="1"/>
  <c r="AC79"/>
  <c r="AD80"/>
  <c r="V81"/>
  <c r="BA80" l="1"/>
  <c r="AZ83"/>
  <c r="BC79"/>
  <c r="BB79"/>
  <c r="AY85"/>
  <c r="AQ80"/>
  <c r="AR81"/>
  <c r="AN94"/>
  <c r="AO94"/>
  <c r="AK99"/>
  <c r="L115"/>
  <c r="M115"/>
  <c r="K116"/>
  <c r="J119"/>
  <c r="Z222"/>
  <c r="AA222"/>
  <c r="U230"/>
  <c r="U231" s="1"/>
  <c r="X226"/>
  <c r="Y223"/>
  <c r="P86"/>
  <c r="O85"/>
  <c r="G122"/>
  <c r="I121"/>
  <c r="J120" s="1"/>
  <c r="BF84"/>
  <c r="BE84" s="1"/>
  <c r="AC80"/>
  <c r="AD81"/>
  <c r="V82"/>
  <c r="BB80" l="1"/>
  <c r="BC80"/>
  <c r="AY86"/>
  <c r="BA81"/>
  <c r="AZ84"/>
  <c r="AQ81"/>
  <c r="AR82"/>
  <c r="AK100"/>
  <c r="AM95"/>
  <c r="AL98"/>
  <c r="L116"/>
  <c r="M116"/>
  <c r="K117"/>
  <c r="AA223"/>
  <c r="Z223"/>
  <c r="U232"/>
  <c r="X227"/>
  <c r="X229"/>
  <c r="Y224"/>
  <c r="P87"/>
  <c r="O86"/>
  <c r="G123"/>
  <c r="I122" s="1"/>
  <c r="BF85"/>
  <c r="BE85" s="1"/>
  <c r="AC81"/>
  <c r="AD82"/>
  <c r="V83"/>
  <c r="BA82" l="1"/>
  <c r="AZ85"/>
  <c r="BC81"/>
  <c r="BB81"/>
  <c r="AY87"/>
  <c r="AQ82"/>
  <c r="AR83"/>
  <c r="AN95"/>
  <c r="AO95"/>
  <c r="AL99"/>
  <c r="AK101"/>
  <c r="AM96"/>
  <c r="L117"/>
  <c r="M117"/>
  <c r="J121"/>
  <c r="K118"/>
  <c r="AA224"/>
  <c r="Z224"/>
  <c r="X230"/>
  <c r="Y225"/>
  <c r="U233"/>
  <c r="X228"/>
  <c r="Y227"/>
  <c r="Y226"/>
  <c r="P88"/>
  <c r="O87"/>
  <c r="G124"/>
  <c r="I123"/>
  <c r="BF86"/>
  <c r="BE86" s="1"/>
  <c r="AC82"/>
  <c r="AD83"/>
  <c r="V84"/>
  <c r="BA83" l="1"/>
  <c r="BB82"/>
  <c r="BC82"/>
  <c r="AZ86"/>
  <c r="AY88"/>
  <c r="AQ83"/>
  <c r="AR84"/>
  <c r="AM97"/>
  <c r="AN96"/>
  <c r="AO96"/>
  <c r="AL100"/>
  <c r="AK102"/>
  <c r="J122"/>
  <c r="K119"/>
  <c r="L118"/>
  <c r="M118"/>
  <c r="Z226"/>
  <c r="AA226"/>
  <c r="Z227"/>
  <c r="AA227"/>
  <c r="U234"/>
  <c r="X231"/>
  <c r="Y228"/>
  <c r="Z225"/>
  <c r="AA225"/>
  <c r="P89"/>
  <c r="O88"/>
  <c r="G125"/>
  <c r="I124" s="1"/>
  <c r="BF87"/>
  <c r="BE87" s="1"/>
  <c r="AC83"/>
  <c r="AD84"/>
  <c r="AY89"/>
  <c r="V85"/>
  <c r="BA85" l="1"/>
  <c r="BA84"/>
  <c r="BC83"/>
  <c r="BB83"/>
  <c r="AZ88"/>
  <c r="AZ87"/>
  <c r="AQ84"/>
  <c r="AR85"/>
  <c r="AM98"/>
  <c r="AN97"/>
  <c r="AO97"/>
  <c r="AL101"/>
  <c r="AK103"/>
  <c r="L119"/>
  <c r="M119"/>
  <c r="J123"/>
  <c r="K120"/>
  <c r="Y229"/>
  <c r="AA228"/>
  <c r="Z228"/>
  <c r="U235"/>
  <c r="X232"/>
  <c r="P90"/>
  <c r="O89"/>
  <c r="G126"/>
  <c r="I125"/>
  <c r="J124" s="1"/>
  <c r="BF88"/>
  <c r="BE88" s="1"/>
  <c r="AC84"/>
  <c r="AD85"/>
  <c r="V86"/>
  <c r="BC85" l="1"/>
  <c r="BB85"/>
  <c r="BB84"/>
  <c r="BC84"/>
  <c r="AY90"/>
  <c r="AQ85"/>
  <c r="AR86"/>
  <c r="AN98"/>
  <c r="AO98"/>
  <c r="AK104"/>
  <c r="AL103" s="1"/>
  <c r="AM99"/>
  <c r="AL102"/>
  <c r="L120"/>
  <c r="M120"/>
  <c r="K121"/>
  <c r="X234"/>
  <c r="U236"/>
  <c r="AA229"/>
  <c r="Z229"/>
  <c r="X233"/>
  <c r="Y230"/>
  <c r="P91"/>
  <c r="O90"/>
  <c r="G127"/>
  <c r="I126" s="1"/>
  <c r="BF89"/>
  <c r="BE89" s="1"/>
  <c r="AC85"/>
  <c r="AD86"/>
  <c r="V87"/>
  <c r="AY91" l="1"/>
  <c r="BA86"/>
  <c r="AZ89"/>
  <c r="AQ86"/>
  <c r="AR87"/>
  <c r="AN99"/>
  <c r="AO99"/>
  <c r="AM100"/>
  <c r="AK105"/>
  <c r="L121"/>
  <c r="M121"/>
  <c r="K122"/>
  <c r="J125"/>
  <c r="Z230"/>
  <c r="AA230"/>
  <c r="U237"/>
  <c r="Y231"/>
  <c r="P92"/>
  <c r="O91"/>
  <c r="G128"/>
  <c r="I127"/>
  <c r="J126" s="1"/>
  <c r="BF90"/>
  <c r="BE90" s="1"/>
  <c r="AC86"/>
  <c r="AD87"/>
  <c r="V88"/>
  <c r="BC86" l="1"/>
  <c r="BB86"/>
  <c r="AZ90"/>
  <c r="AY92"/>
  <c r="BA87"/>
  <c r="AQ87"/>
  <c r="AR88"/>
  <c r="AN100"/>
  <c r="AO100"/>
  <c r="AK106"/>
  <c r="AL105" s="1"/>
  <c r="AM101"/>
  <c r="AL104"/>
  <c r="L122"/>
  <c r="M122"/>
  <c r="K123"/>
  <c r="AA231"/>
  <c r="Z231"/>
  <c r="U238"/>
  <c r="X235"/>
  <c r="Y232"/>
  <c r="P93"/>
  <c r="O92"/>
  <c r="G129"/>
  <c r="I128" s="1"/>
  <c r="BF91"/>
  <c r="BE91" s="1"/>
  <c r="AC87"/>
  <c r="AD88"/>
  <c r="V89"/>
  <c r="BA88" l="1"/>
  <c r="AZ91"/>
  <c r="BC87"/>
  <c r="BB87"/>
  <c r="AY93"/>
  <c r="AQ88"/>
  <c r="AR89"/>
  <c r="AO101"/>
  <c r="AN101"/>
  <c r="AM102"/>
  <c r="AK107"/>
  <c r="L123"/>
  <c r="M123"/>
  <c r="J127"/>
  <c r="K124"/>
  <c r="Y233"/>
  <c r="X236"/>
  <c r="AA232"/>
  <c r="Z232"/>
  <c r="U239"/>
  <c r="P94"/>
  <c r="O93"/>
  <c r="G130"/>
  <c r="I129"/>
  <c r="BF92"/>
  <c r="BE92" s="1"/>
  <c r="AC88"/>
  <c r="AD89"/>
  <c r="V90"/>
  <c r="BB88" l="1"/>
  <c r="BC88"/>
  <c r="AY94"/>
  <c r="BA89"/>
  <c r="AZ92"/>
  <c r="AQ89"/>
  <c r="AR90"/>
  <c r="AM103"/>
  <c r="AL106"/>
  <c r="AN102"/>
  <c r="AO102"/>
  <c r="AK108"/>
  <c r="K125"/>
  <c r="J128"/>
  <c r="L124"/>
  <c r="M124"/>
  <c r="Y234"/>
  <c r="AA233"/>
  <c r="Z233"/>
  <c r="X237"/>
  <c r="U240"/>
  <c r="P95"/>
  <c r="O94"/>
  <c r="G131"/>
  <c r="I130" s="1"/>
  <c r="BF93"/>
  <c r="BE93" s="1"/>
  <c r="AC89"/>
  <c r="AD90"/>
  <c r="V91"/>
  <c r="BA90" l="1"/>
  <c r="AZ93"/>
  <c r="BC89"/>
  <c r="BB89"/>
  <c r="AY95"/>
  <c r="AQ90"/>
  <c r="AR91"/>
  <c r="AN103"/>
  <c r="AO103"/>
  <c r="AL107"/>
  <c r="AM104"/>
  <c r="AK109"/>
  <c r="L125"/>
  <c r="M125"/>
  <c r="K126"/>
  <c r="J129"/>
  <c r="Y235"/>
  <c r="X238"/>
  <c r="AA234"/>
  <c r="Z234"/>
  <c r="Y236"/>
  <c r="U241"/>
  <c r="P96"/>
  <c r="O95"/>
  <c r="G132"/>
  <c r="I131"/>
  <c r="BF94"/>
  <c r="BE94" s="1"/>
  <c r="AC90"/>
  <c r="AD91"/>
  <c r="AY96"/>
  <c r="V92"/>
  <c r="BA92" l="1"/>
  <c r="BA91"/>
  <c r="BB90"/>
  <c r="BC90"/>
  <c r="AZ95"/>
  <c r="AZ94"/>
  <c r="AQ91"/>
  <c r="AR92"/>
  <c r="AM105"/>
  <c r="AN104"/>
  <c r="AO104"/>
  <c r="AL108"/>
  <c r="AK110"/>
  <c r="K127"/>
  <c r="J130"/>
  <c r="L126"/>
  <c r="M126"/>
  <c r="U242"/>
  <c r="Z235"/>
  <c r="AA235"/>
  <c r="X239"/>
  <c r="AA236"/>
  <c r="Z236"/>
  <c r="P97"/>
  <c r="O96"/>
  <c r="G133"/>
  <c r="I132" s="1"/>
  <c r="BF95"/>
  <c r="BE95" s="1"/>
  <c r="AC91"/>
  <c r="AD92"/>
  <c r="AK111"/>
  <c r="V93"/>
  <c r="BB92" l="1"/>
  <c r="BC92"/>
  <c r="BC91"/>
  <c r="BB91"/>
  <c r="AY97"/>
  <c r="AQ92"/>
  <c r="AR93"/>
  <c r="AM107"/>
  <c r="AM106"/>
  <c r="AN105"/>
  <c r="AO105"/>
  <c r="AL110"/>
  <c r="AL109"/>
  <c r="K128"/>
  <c r="L127"/>
  <c r="M127"/>
  <c r="J131"/>
  <c r="U243"/>
  <c r="X240"/>
  <c r="Y237"/>
  <c r="P98"/>
  <c r="O97"/>
  <c r="G134"/>
  <c r="I133"/>
  <c r="BF96"/>
  <c r="BE96" s="1"/>
  <c r="AC92"/>
  <c r="AD93"/>
  <c r="V94"/>
  <c r="AY98" l="1"/>
  <c r="BA93"/>
  <c r="AZ96"/>
  <c r="AQ93"/>
  <c r="AR94"/>
  <c r="AN107"/>
  <c r="AO107"/>
  <c r="AN106"/>
  <c r="AO106"/>
  <c r="AK112"/>
  <c r="K129"/>
  <c r="L128"/>
  <c r="M128"/>
  <c r="J132"/>
  <c r="AA237"/>
  <c r="Z237"/>
  <c r="X242"/>
  <c r="U244"/>
  <c r="X241"/>
  <c r="Y238"/>
  <c r="P99"/>
  <c r="O98"/>
  <c r="G135"/>
  <c r="I134" s="1"/>
  <c r="BF97"/>
  <c r="BE97" s="1"/>
  <c r="AC93"/>
  <c r="AD94"/>
  <c r="V95"/>
  <c r="BC93" l="1"/>
  <c r="BB93"/>
  <c r="AZ97"/>
  <c r="AY99"/>
  <c r="BA94"/>
  <c r="AQ94"/>
  <c r="AR95"/>
  <c r="AK113"/>
  <c r="AM108"/>
  <c r="AL111"/>
  <c r="L129"/>
  <c r="M129"/>
  <c r="K130"/>
  <c r="J133"/>
  <c r="AA238"/>
  <c r="Z238"/>
  <c r="U245"/>
  <c r="Y239"/>
  <c r="P100"/>
  <c r="O99"/>
  <c r="G136"/>
  <c r="I135"/>
  <c r="BF98"/>
  <c r="BE98" s="1"/>
  <c r="AC94"/>
  <c r="AD95"/>
  <c r="V96"/>
  <c r="BA95" l="1"/>
  <c r="AZ98"/>
  <c r="BC94"/>
  <c r="BB94"/>
  <c r="AY100"/>
  <c r="AQ95"/>
  <c r="AR96"/>
  <c r="AN108"/>
  <c r="AO108"/>
  <c r="AL112"/>
  <c r="AK114"/>
  <c r="AM109"/>
  <c r="K131"/>
  <c r="L130"/>
  <c r="M130"/>
  <c r="J134"/>
  <c r="Y240"/>
  <c r="X243"/>
  <c r="AA239"/>
  <c r="Z239"/>
  <c r="U246"/>
  <c r="U247" s="1"/>
  <c r="P101"/>
  <c r="O100"/>
  <c r="G137"/>
  <c r="I136" s="1"/>
  <c r="BF99"/>
  <c r="BE99" s="1"/>
  <c r="AC95"/>
  <c r="AD96"/>
  <c r="V97"/>
  <c r="BC95" l="1"/>
  <c r="BB95"/>
  <c r="AZ99"/>
  <c r="BA96"/>
  <c r="AY101"/>
  <c r="AQ96"/>
  <c r="AR97"/>
  <c r="AM110"/>
  <c r="AL113"/>
  <c r="AO109"/>
  <c r="AN109"/>
  <c r="AK115"/>
  <c r="L131"/>
  <c r="M131"/>
  <c r="K132"/>
  <c r="J135"/>
  <c r="U248"/>
  <c r="Y241"/>
  <c r="AA240"/>
  <c r="Z240"/>
  <c r="X244"/>
  <c r="P102"/>
  <c r="O101"/>
  <c r="G138"/>
  <c r="I137"/>
  <c r="BF100"/>
  <c r="BE100" s="1"/>
  <c r="AC96"/>
  <c r="AD97"/>
  <c r="V98"/>
  <c r="AZ100" l="1"/>
  <c r="BA97"/>
  <c r="BB96"/>
  <c r="BC96"/>
  <c r="AY102"/>
  <c r="AQ97"/>
  <c r="AR98"/>
  <c r="AN110"/>
  <c r="AO110"/>
  <c r="AK116"/>
  <c r="AL115" s="1"/>
  <c r="AM111"/>
  <c r="AL114"/>
  <c r="K133"/>
  <c r="J136"/>
  <c r="L132"/>
  <c r="M132"/>
  <c r="U249"/>
  <c r="AA241"/>
  <c r="Z241"/>
  <c r="X245"/>
  <c r="Y242"/>
  <c r="P103"/>
  <c r="O102"/>
  <c r="G139"/>
  <c r="I138" s="1"/>
  <c r="BF101"/>
  <c r="BE101" s="1"/>
  <c r="AC97"/>
  <c r="AD98"/>
  <c r="AY103"/>
  <c r="V99"/>
  <c r="BA99" l="1"/>
  <c r="BA98"/>
  <c r="BC97"/>
  <c r="BB97"/>
  <c r="AZ102"/>
  <c r="AZ101"/>
  <c r="AQ98"/>
  <c r="AR99"/>
  <c r="AN111"/>
  <c r="AO111"/>
  <c r="AK117"/>
  <c r="AM112"/>
  <c r="K134"/>
  <c r="L133"/>
  <c r="M133"/>
  <c r="J137"/>
  <c r="AA242"/>
  <c r="Z242"/>
  <c r="Y243"/>
  <c r="X248"/>
  <c r="U250"/>
  <c r="X246"/>
  <c r="Y244"/>
  <c r="X247"/>
  <c r="P104"/>
  <c r="O103"/>
  <c r="G140"/>
  <c r="I139"/>
  <c r="BF102"/>
  <c r="BE102" s="1"/>
  <c r="AC98"/>
  <c r="AD99"/>
  <c r="AK118"/>
  <c r="V100"/>
  <c r="BC99" l="1"/>
  <c r="BB99"/>
  <c r="AY104"/>
  <c r="BB98"/>
  <c r="BC98"/>
  <c r="AQ99"/>
  <c r="AR100"/>
  <c r="AM114"/>
  <c r="AM113"/>
  <c r="AN112"/>
  <c r="AO112"/>
  <c r="AL117"/>
  <c r="AL116"/>
  <c r="L134"/>
  <c r="M134"/>
  <c r="K135"/>
  <c r="J138"/>
  <c r="AA244"/>
  <c r="Z244"/>
  <c r="U251"/>
  <c r="AA243"/>
  <c r="Z243"/>
  <c r="Y245"/>
  <c r="P105"/>
  <c r="O104"/>
  <c r="G141"/>
  <c r="I140" s="1"/>
  <c r="BF103"/>
  <c r="BE103" s="1"/>
  <c r="AC99"/>
  <c r="AD100"/>
  <c r="V101"/>
  <c r="AY105" l="1"/>
  <c r="BA100"/>
  <c r="AZ103"/>
  <c r="AQ100"/>
  <c r="AR101"/>
  <c r="AN114"/>
  <c r="AO114"/>
  <c r="AN113"/>
  <c r="AO113"/>
  <c r="AK119"/>
  <c r="K136"/>
  <c r="J139"/>
  <c r="L135"/>
  <c r="M135"/>
  <c r="Z245"/>
  <c r="AA245"/>
  <c r="U252"/>
  <c r="X249"/>
  <c r="Y246"/>
  <c r="P106"/>
  <c r="O105"/>
  <c r="G142"/>
  <c r="I141"/>
  <c r="BF104"/>
  <c r="BE104" s="1"/>
  <c r="AC100"/>
  <c r="AD101"/>
  <c r="AK120"/>
  <c r="V102"/>
  <c r="BB100" l="1"/>
  <c r="BC100"/>
  <c r="AZ104"/>
  <c r="AY106"/>
  <c r="BA101"/>
  <c r="AQ101"/>
  <c r="AR102"/>
  <c r="AM116"/>
  <c r="AM115"/>
  <c r="AL118"/>
  <c r="AL119"/>
  <c r="K137"/>
  <c r="L136"/>
  <c r="M136"/>
  <c r="J140"/>
  <c r="Y247"/>
  <c r="AA246"/>
  <c r="Z246"/>
  <c r="U253"/>
  <c r="X250"/>
  <c r="P107"/>
  <c r="O106"/>
  <c r="G143"/>
  <c r="I142" s="1"/>
  <c r="BF105"/>
  <c r="BE105" s="1"/>
  <c r="AC101"/>
  <c r="AD102"/>
  <c r="AK121"/>
  <c r="V103"/>
  <c r="BC101" l="1"/>
  <c r="BB101"/>
  <c r="BA102"/>
  <c r="AY107"/>
  <c r="AZ105"/>
  <c r="AQ102"/>
  <c r="AR103"/>
  <c r="AL120"/>
  <c r="AM117"/>
  <c r="AN116"/>
  <c r="AO116"/>
  <c r="AN115"/>
  <c r="AO115"/>
  <c r="L137"/>
  <c r="M137"/>
  <c r="J141"/>
  <c r="K138"/>
  <c r="X252"/>
  <c r="U254"/>
  <c r="AA247"/>
  <c r="Z247"/>
  <c r="X251"/>
  <c r="Y248"/>
  <c r="P108"/>
  <c r="O107"/>
  <c r="G144"/>
  <c r="I143"/>
  <c r="J142" s="1"/>
  <c r="BF106"/>
  <c r="BE106" s="1"/>
  <c r="AC102"/>
  <c r="AD103"/>
  <c r="V104"/>
  <c r="BA103" l="1"/>
  <c r="AZ106"/>
  <c r="BC102"/>
  <c r="BB102"/>
  <c r="AY108"/>
  <c r="AQ103"/>
  <c r="AR104"/>
  <c r="AO117"/>
  <c r="AN117"/>
  <c r="AK122"/>
  <c r="K139"/>
  <c r="L138"/>
  <c r="M138"/>
  <c r="AA248"/>
  <c r="Z248"/>
  <c r="U255"/>
  <c r="Y249"/>
  <c r="P109"/>
  <c r="O108"/>
  <c r="G145"/>
  <c r="I144" s="1"/>
  <c r="BF107"/>
  <c r="BE107" s="1"/>
  <c r="AC103"/>
  <c r="AD104"/>
  <c r="V105"/>
  <c r="BA104" l="1"/>
  <c r="BC103"/>
  <c r="BB103"/>
  <c r="AZ107"/>
  <c r="AY109"/>
  <c r="AQ104"/>
  <c r="AR105"/>
  <c r="AK123"/>
  <c r="AM118"/>
  <c r="AL121"/>
  <c r="K140"/>
  <c r="L139"/>
  <c r="M139"/>
  <c r="J143"/>
  <c r="Y250"/>
  <c r="X253"/>
  <c r="Z249"/>
  <c r="AA249"/>
  <c r="U256"/>
  <c r="U257" s="1"/>
  <c r="P110"/>
  <c r="O109"/>
  <c r="G146"/>
  <c r="I145"/>
  <c r="BF108"/>
  <c r="BE108" s="1"/>
  <c r="AC104"/>
  <c r="AD105"/>
  <c r="V106"/>
  <c r="BA105" l="1"/>
  <c r="BB104"/>
  <c r="BC104"/>
  <c r="AZ108"/>
  <c r="AY110"/>
  <c r="AZ109" s="1"/>
  <c r="AQ105"/>
  <c r="AR106"/>
  <c r="AN118"/>
  <c r="AO118"/>
  <c r="AL122"/>
  <c r="AK124"/>
  <c r="AM119"/>
  <c r="L140"/>
  <c r="M140"/>
  <c r="J144"/>
  <c r="K141"/>
  <c r="Y251"/>
  <c r="Z250"/>
  <c r="AA250"/>
  <c r="U258"/>
  <c r="U259" s="1"/>
  <c r="X254"/>
  <c r="P111"/>
  <c r="O110"/>
  <c r="G147"/>
  <c r="I146" s="1"/>
  <c r="J145" s="1"/>
  <c r="BF109"/>
  <c r="BE109" s="1"/>
  <c r="AC105"/>
  <c r="AD106"/>
  <c r="AY111"/>
  <c r="V107"/>
  <c r="BA106" l="1"/>
  <c r="BA107"/>
  <c r="BC105"/>
  <c r="BB105"/>
  <c r="AZ110"/>
  <c r="AQ106"/>
  <c r="AR107"/>
  <c r="AM120"/>
  <c r="AN119"/>
  <c r="AO119"/>
  <c r="AL123"/>
  <c r="AK125"/>
  <c r="K142"/>
  <c r="L141"/>
  <c r="M141"/>
  <c r="Y252"/>
  <c r="AA251"/>
  <c r="Z251"/>
  <c r="U260"/>
  <c r="X257"/>
  <c r="X255"/>
  <c r="P112"/>
  <c r="O111"/>
  <c r="G148"/>
  <c r="I147"/>
  <c r="BF110"/>
  <c r="BE110" s="1"/>
  <c r="AC106"/>
  <c r="AD107"/>
  <c r="AY112"/>
  <c r="V108"/>
  <c r="BC107" l="1"/>
  <c r="BB107"/>
  <c r="BB106"/>
  <c r="BC106"/>
  <c r="BA108"/>
  <c r="AZ111"/>
  <c r="AQ107"/>
  <c r="AR108"/>
  <c r="AN120"/>
  <c r="AO120"/>
  <c r="AK126"/>
  <c r="AM121"/>
  <c r="AL124"/>
  <c r="K143"/>
  <c r="L142"/>
  <c r="M142"/>
  <c r="J146"/>
  <c r="Y254"/>
  <c r="AA252"/>
  <c r="Z252"/>
  <c r="Y253"/>
  <c r="U261"/>
  <c r="X256"/>
  <c r="P113"/>
  <c r="O112"/>
  <c r="G149"/>
  <c r="I148" s="1"/>
  <c r="BF111"/>
  <c r="BE111" s="1"/>
  <c r="AC107"/>
  <c r="AD108"/>
  <c r="V109"/>
  <c r="BB108" l="1"/>
  <c r="BC108"/>
  <c r="AY113"/>
  <c r="AQ108"/>
  <c r="AR109"/>
  <c r="AM122"/>
  <c r="AL125"/>
  <c r="AN121"/>
  <c r="AO121"/>
  <c r="AK127"/>
  <c r="K144"/>
  <c r="L143"/>
  <c r="M143"/>
  <c r="J147"/>
  <c r="Y256"/>
  <c r="U262"/>
  <c r="U263" s="1"/>
  <c r="AA253"/>
  <c r="Z253"/>
  <c r="AA254"/>
  <c r="Z254"/>
  <c r="Y255"/>
  <c r="X258"/>
  <c r="X259"/>
  <c r="P114"/>
  <c r="O113"/>
  <c r="G150"/>
  <c r="I149"/>
  <c r="BF112"/>
  <c r="BE112" s="1"/>
  <c r="AC108"/>
  <c r="AD109"/>
  <c r="V110"/>
  <c r="AZ112" l="1"/>
  <c r="BA109"/>
  <c r="AY114"/>
  <c r="AQ109"/>
  <c r="AR110"/>
  <c r="AN122"/>
  <c r="AO122"/>
  <c r="AK128"/>
  <c r="AL127" s="1"/>
  <c r="AM123"/>
  <c r="AL126"/>
  <c r="K145"/>
  <c r="L144"/>
  <c r="M144"/>
  <c r="J148"/>
  <c r="Z255"/>
  <c r="AA255"/>
  <c r="U264"/>
  <c r="X260"/>
  <c r="Y257"/>
  <c r="Z256"/>
  <c r="AA256"/>
  <c r="P115"/>
  <c r="O114"/>
  <c r="G151"/>
  <c r="I150" s="1"/>
  <c r="BF113"/>
  <c r="BE113" s="1"/>
  <c r="AC109"/>
  <c r="AD110"/>
  <c r="V111"/>
  <c r="BC109" l="1"/>
  <c r="BB109"/>
  <c r="BA110"/>
  <c r="AY115"/>
  <c r="AZ113"/>
  <c r="AQ110"/>
  <c r="AR111"/>
  <c r="AN123"/>
  <c r="AO123"/>
  <c r="AM124"/>
  <c r="AK129"/>
  <c r="L145"/>
  <c r="M145"/>
  <c r="K146"/>
  <c r="J149"/>
  <c r="U265"/>
  <c r="AA257"/>
  <c r="Z257"/>
  <c r="X261"/>
  <c r="Y258"/>
  <c r="P116"/>
  <c r="O115"/>
  <c r="G152"/>
  <c r="I151"/>
  <c r="J150" s="1"/>
  <c r="BF114"/>
  <c r="BE114" s="1"/>
  <c r="AC110"/>
  <c r="AD111"/>
  <c r="AY116"/>
  <c r="V112"/>
  <c r="BA112" l="1"/>
  <c r="AZ114"/>
  <c r="BB112"/>
  <c r="BC112"/>
  <c r="BA111"/>
  <c r="BC110"/>
  <c r="BB110"/>
  <c r="AZ115"/>
  <c r="AQ111"/>
  <c r="AR112"/>
  <c r="AN124"/>
  <c r="AO124"/>
  <c r="AK130"/>
  <c r="AL129" s="1"/>
  <c r="AM125"/>
  <c r="AL128"/>
  <c r="K147"/>
  <c r="L146"/>
  <c r="M146"/>
  <c r="AA258"/>
  <c r="Z258"/>
  <c r="X263"/>
  <c r="Y260"/>
  <c r="Y259"/>
  <c r="U266"/>
  <c r="X262"/>
  <c r="P117"/>
  <c r="O116"/>
  <c r="G153"/>
  <c r="I152" s="1"/>
  <c r="BF115"/>
  <c r="BE115" s="1"/>
  <c r="AC111"/>
  <c r="AD112"/>
  <c r="AY117"/>
  <c r="V113"/>
  <c r="BC111" l="1"/>
  <c r="BB111"/>
  <c r="AZ116"/>
  <c r="BA113"/>
  <c r="AQ112"/>
  <c r="AR113"/>
  <c r="AO125"/>
  <c r="AN125"/>
  <c r="AM126"/>
  <c r="AK131"/>
  <c r="K148"/>
  <c r="L147"/>
  <c r="M147"/>
  <c r="J151"/>
  <c r="U267"/>
  <c r="AA259"/>
  <c r="Z259"/>
  <c r="Y261"/>
  <c r="X264"/>
  <c r="AA260"/>
  <c r="Z260"/>
  <c r="P118"/>
  <c r="O117"/>
  <c r="G154"/>
  <c r="I153"/>
  <c r="BF116"/>
  <c r="BE116" s="1"/>
  <c r="AC112"/>
  <c r="AD113"/>
  <c r="V114"/>
  <c r="BC113" l="1"/>
  <c r="BB113"/>
  <c r="AY118"/>
  <c r="AQ113"/>
  <c r="AR114"/>
  <c r="AM127"/>
  <c r="AL130"/>
  <c r="AO126"/>
  <c r="AN126"/>
  <c r="AK132"/>
  <c r="K149"/>
  <c r="L148"/>
  <c r="M148"/>
  <c r="J152"/>
  <c r="AA261"/>
  <c r="Z261"/>
  <c r="U268"/>
  <c r="X265"/>
  <c r="Y262"/>
  <c r="P119"/>
  <c r="O118"/>
  <c r="G155"/>
  <c r="I154" s="1"/>
  <c r="BF117"/>
  <c r="BE117" s="1"/>
  <c r="AC113"/>
  <c r="AD114"/>
  <c r="V115"/>
  <c r="BA114" l="1"/>
  <c r="AZ117"/>
  <c r="AY119"/>
  <c r="AZ118" s="1"/>
  <c r="AQ114"/>
  <c r="AR115"/>
  <c r="AM128"/>
  <c r="AN127"/>
  <c r="AO127"/>
  <c r="AL131"/>
  <c r="AK133"/>
  <c r="L149"/>
  <c r="M149"/>
  <c r="J153"/>
  <c r="K150"/>
  <c r="AA262"/>
  <c r="Z262"/>
  <c r="U269"/>
  <c r="X266"/>
  <c r="Y263"/>
  <c r="P120"/>
  <c r="O119"/>
  <c r="G156"/>
  <c r="I155"/>
  <c r="J154" s="1"/>
  <c r="BF118"/>
  <c r="BE118" s="1"/>
  <c r="AC114"/>
  <c r="AD115"/>
  <c r="AY120"/>
  <c r="AK134"/>
  <c r="V116"/>
  <c r="BA116" l="1"/>
  <c r="BA115"/>
  <c r="BB114"/>
  <c r="BC114"/>
  <c r="AZ119"/>
  <c r="AQ115"/>
  <c r="AR116"/>
  <c r="AM130"/>
  <c r="AM129"/>
  <c r="AO128"/>
  <c r="AN128"/>
  <c r="AL133"/>
  <c r="AL132"/>
  <c r="K151"/>
  <c r="L150"/>
  <c r="M150"/>
  <c r="Y264"/>
  <c r="X267"/>
  <c r="AA263"/>
  <c r="Z263"/>
  <c r="U270"/>
  <c r="U271" s="1"/>
  <c r="P121"/>
  <c r="O120"/>
  <c r="G157"/>
  <c r="I156" s="1"/>
  <c r="BF119"/>
  <c r="BE119" s="1"/>
  <c r="AC115"/>
  <c r="AD116"/>
  <c r="V117"/>
  <c r="BC115" l="1"/>
  <c r="BB115"/>
  <c r="BB116"/>
  <c r="BC116"/>
  <c r="AY121"/>
  <c r="AQ116"/>
  <c r="AR117"/>
  <c r="AO130"/>
  <c r="AN130"/>
  <c r="AN129"/>
  <c r="AO129"/>
  <c r="AK135"/>
  <c r="L151"/>
  <c r="M151"/>
  <c r="K152"/>
  <c r="J155"/>
  <c r="U272"/>
  <c r="U273" s="1"/>
  <c r="AA264"/>
  <c r="Z264"/>
  <c r="P122"/>
  <c r="O121"/>
  <c r="G158"/>
  <c r="I157"/>
  <c r="BF120"/>
  <c r="BE120" s="1"/>
  <c r="AC116"/>
  <c r="AD117"/>
  <c r="V118"/>
  <c r="BA117" l="1"/>
  <c r="AZ120"/>
  <c r="AY122"/>
  <c r="AQ117"/>
  <c r="AR118"/>
  <c r="AK136"/>
  <c r="AM131"/>
  <c r="AL134"/>
  <c r="K153"/>
  <c r="J156"/>
  <c r="L152"/>
  <c r="M152"/>
  <c r="U274"/>
  <c r="Y266"/>
  <c r="Y265"/>
  <c r="X269"/>
  <c r="X268"/>
  <c r="X271"/>
  <c r="P123"/>
  <c r="O122"/>
  <c r="G159"/>
  <c r="I158" s="1"/>
  <c r="BF121"/>
  <c r="BE121" s="1"/>
  <c r="AC117"/>
  <c r="AD118"/>
  <c r="AY123"/>
  <c r="V119"/>
  <c r="BC117" l="1"/>
  <c r="BB117"/>
  <c r="BA118"/>
  <c r="BA119"/>
  <c r="AZ121"/>
  <c r="AZ122"/>
  <c r="AQ118"/>
  <c r="AR119"/>
  <c r="AN131"/>
  <c r="AO131"/>
  <c r="AL135"/>
  <c r="AK137"/>
  <c r="AM132"/>
  <c r="K154"/>
  <c r="L153"/>
  <c r="M153"/>
  <c r="J157"/>
  <c r="AA266"/>
  <c r="Z266"/>
  <c r="Y268"/>
  <c r="Y267"/>
  <c r="AA265"/>
  <c r="Z265"/>
  <c r="U275"/>
  <c r="X270"/>
  <c r="P124"/>
  <c r="O123"/>
  <c r="G160"/>
  <c r="I159"/>
  <c r="BF122"/>
  <c r="BE122" s="1"/>
  <c r="AC118"/>
  <c r="AD119"/>
  <c r="AY124"/>
  <c r="V120"/>
  <c r="BA120" l="1"/>
  <c r="BC118"/>
  <c r="BB118"/>
  <c r="BC119"/>
  <c r="BB119"/>
  <c r="AZ123"/>
  <c r="AQ119"/>
  <c r="AR120"/>
  <c r="AM133"/>
  <c r="AL136"/>
  <c r="AN132"/>
  <c r="AO132"/>
  <c r="AK138"/>
  <c r="K155"/>
  <c r="L154"/>
  <c r="M154"/>
  <c r="J158"/>
  <c r="Y269"/>
  <c r="Z268"/>
  <c r="AA268"/>
  <c r="X273"/>
  <c r="U276"/>
  <c r="AA267"/>
  <c r="Z267"/>
  <c r="Y270"/>
  <c r="X272"/>
  <c r="P125"/>
  <c r="O124"/>
  <c r="G161"/>
  <c r="I160" s="1"/>
  <c r="BF123"/>
  <c r="BE123" s="1"/>
  <c r="AC119"/>
  <c r="AD120"/>
  <c r="AK139"/>
  <c r="V121"/>
  <c r="BB120" l="1"/>
  <c r="BC120"/>
  <c r="AY125"/>
  <c r="AQ120"/>
  <c r="AR121"/>
  <c r="AM134"/>
  <c r="AO133"/>
  <c r="AN133"/>
  <c r="AL137"/>
  <c r="AL138"/>
  <c r="AM135"/>
  <c r="L155"/>
  <c r="M155"/>
  <c r="J159"/>
  <c r="K156"/>
  <c r="Z270"/>
  <c r="AA270"/>
  <c r="U277"/>
  <c r="Z269"/>
  <c r="AA269"/>
  <c r="Y271"/>
  <c r="X274"/>
  <c r="P126"/>
  <c r="O125"/>
  <c r="G162"/>
  <c r="I161"/>
  <c r="BF124"/>
  <c r="BE124" s="1"/>
  <c r="AC120"/>
  <c r="AD121"/>
  <c r="V122"/>
  <c r="BA121" l="1"/>
  <c r="AZ124"/>
  <c r="AY126"/>
  <c r="AQ121"/>
  <c r="AR122"/>
  <c r="AN134"/>
  <c r="AO134"/>
  <c r="AN135"/>
  <c r="AO135"/>
  <c r="AK140"/>
  <c r="K157"/>
  <c r="J160"/>
  <c r="L156"/>
  <c r="M156"/>
  <c r="X275"/>
  <c r="Y272"/>
  <c r="Z271"/>
  <c r="AA271"/>
  <c r="U278"/>
  <c r="U279" s="1"/>
  <c r="P127"/>
  <c r="O126"/>
  <c r="G163"/>
  <c r="I162" s="1"/>
  <c r="BF125"/>
  <c r="BE125" s="1"/>
  <c r="AC121"/>
  <c r="AD122"/>
  <c r="V123"/>
  <c r="BC121" l="1"/>
  <c r="BB121"/>
  <c r="BA122"/>
  <c r="AY127"/>
  <c r="BA123" s="1"/>
  <c r="AZ125"/>
  <c r="AQ122"/>
  <c r="AR123"/>
  <c r="AK141"/>
  <c r="AM136"/>
  <c r="AL139"/>
  <c r="L157"/>
  <c r="M157"/>
  <c r="J161"/>
  <c r="K158"/>
  <c r="X277"/>
  <c r="U280"/>
  <c r="X276"/>
  <c r="Z272"/>
  <c r="AA272"/>
  <c r="Y273"/>
  <c r="P128"/>
  <c r="O127"/>
  <c r="G164"/>
  <c r="I163"/>
  <c r="BF126"/>
  <c r="BE126" s="1"/>
  <c r="AC122"/>
  <c r="AD123"/>
  <c r="V124"/>
  <c r="AZ126" l="1"/>
  <c r="BC123"/>
  <c r="BB123"/>
  <c r="BB122"/>
  <c r="BC122"/>
  <c r="AY128"/>
  <c r="BA124" s="1"/>
  <c r="AQ123"/>
  <c r="AR124"/>
  <c r="AO136"/>
  <c r="AN136"/>
  <c r="AL140"/>
  <c r="AK142"/>
  <c r="AM137"/>
  <c r="K159"/>
  <c r="J162"/>
  <c r="L158"/>
  <c r="M158"/>
  <c r="AA273"/>
  <c r="Z273"/>
  <c r="U281"/>
  <c r="Y274"/>
  <c r="P129"/>
  <c r="O128"/>
  <c r="G165"/>
  <c r="I164" s="1"/>
  <c r="BF127"/>
  <c r="BE127" s="1"/>
  <c r="AC123"/>
  <c r="AD124"/>
  <c r="V125"/>
  <c r="BB124" l="1"/>
  <c r="BC124"/>
  <c r="AZ127"/>
  <c r="AY129"/>
  <c r="BA125" s="1"/>
  <c r="AQ124"/>
  <c r="AR125"/>
  <c r="AM138"/>
  <c r="AL141"/>
  <c r="AN137"/>
  <c r="AO137"/>
  <c r="AK143"/>
  <c r="K160"/>
  <c r="L159"/>
  <c r="M159"/>
  <c r="J163"/>
  <c r="Y275"/>
  <c r="AA274"/>
  <c r="Z274"/>
  <c r="U282"/>
  <c r="U283" s="1"/>
  <c r="X278"/>
  <c r="P130"/>
  <c r="O129"/>
  <c r="G166"/>
  <c r="I165"/>
  <c r="BF128"/>
  <c r="BE128" s="1"/>
  <c r="AC124"/>
  <c r="AD125"/>
  <c r="AK144"/>
  <c r="V126"/>
  <c r="BC125" l="1"/>
  <c r="BB125"/>
  <c r="AY131"/>
  <c r="AY130"/>
  <c r="BA126" s="1"/>
  <c r="AQ125"/>
  <c r="AR126"/>
  <c r="AM139"/>
  <c r="AN138"/>
  <c r="AO138"/>
  <c r="AL142"/>
  <c r="AL143"/>
  <c r="AM140"/>
  <c r="L160"/>
  <c r="M160"/>
  <c r="K161"/>
  <c r="J164"/>
  <c r="X279"/>
  <c r="X280"/>
  <c r="Y276"/>
  <c r="Y278"/>
  <c r="U284"/>
  <c r="AA275"/>
  <c r="Z275"/>
  <c r="P131"/>
  <c r="O130"/>
  <c r="G167"/>
  <c r="I166" s="1"/>
  <c r="BF129"/>
  <c r="BE129" s="1"/>
  <c r="AC125"/>
  <c r="AD126"/>
  <c r="V127"/>
  <c r="BA127" l="1"/>
  <c r="BC127" s="1"/>
  <c r="BC126"/>
  <c r="BB126"/>
  <c r="AQ126"/>
  <c r="AR127"/>
  <c r="AN140"/>
  <c r="AO140"/>
  <c r="AN139"/>
  <c r="AO139"/>
  <c r="AK145"/>
  <c r="K162"/>
  <c r="L161"/>
  <c r="M161"/>
  <c r="J165"/>
  <c r="U285"/>
  <c r="AA278"/>
  <c r="Z278"/>
  <c r="X281"/>
  <c r="AA276"/>
  <c r="Z276"/>
  <c r="Y277"/>
  <c r="P132"/>
  <c r="O131"/>
  <c r="G168"/>
  <c r="I167"/>
  <c r="BF130"/>
  <c r="BE130" s="1"/>
  <c r="AC126"/>
  <c r="AD127"/>
  <c r="V128"/>
  <c r="BB127" l="1"/>
  <c r="BH7"/>
  <c r="BH9"/>
  <c r="BH6"/>
  <c r="BH8"/>
  <c r="BH10"/>
  <c r="AQ127"/>
  <c r="AR128"/>
  <c r="AK146"/>
  <c r="AM141"/>
  <c r="AL144"/>
  <c r="L162"/>
  <c r="M162"/>
  <c r="J166"/>
  <c r="K163"/>
  <c r="X283"/>
  <c r="Y280"/>
  <c r="Y279"/>
  <c r="X282"/>
  <c r="AA277"/>
  <c r="Z277"/>
  <c r="U286"/>
  <c r="P133"/>
  <c r="O132"/>
  <c r="G169"/>
  <c r="I168" s="1"/>
  <c r="BF131"/>
  <c r="BE131" s="1"/>
  <c r="AC127"/>
  <c r="AD128"/>
  <c r="AV27"/>
  <c r="BH5"/>
  <c r="V129"/>
  <c r="AQ128" l="1"/>
  <c r="AR129"/>
  <c r="AN141"/>
  <c r="AO141"/>
  <c r="AL145"/>
  <c r="AK147"/>
  <c r="AM142"/>
  <c r="J167"/>
  <c r="K164"/>
  <c r="L163"/>
  <c r="M163"/>
  <c r="Z279"/>
  <c r="AA279"/>
  <c r="AA280"/>
  <c r="Z280"/>
  <c r="X284"/>
  <c r="U287"/>
  <c r="Y281"/>
  <c r="P134"/>
  <c r="O133"/>
  <c r="G170"/>
  <c r="I169"/>
  <c r="BF132"/>
  <c r="BE132" s="1"/>
  <c r="AC128"/>
  <c r="AD129"/>
  <c r="BH4"/>
  <c r="V130"/>
  <c r="AQ129" l="1"/>
  <c r="AR130"/>
  <c r="AM143"/>
  <c r="AL146"/>
  <c r="AN142"/>
  <c r="AO142"/>
  <c r="AK148"/>
  <c r="K165"/>
  <c r="L164"/>
  <c r="M164"/>
  <c r="J168"/>
  <c r="Z281"/>
  <c r="AA281"/>
  <c r="U288"/>
  <c r="Y282"/>
  <c r="X285"/>
  <c r="P135"/>
  <c r="O134"/>
  <c r="G171"/>
  <c r="I170" s="1"/>
  <c r="BF133"/>
  <c r="BE133" s="1"/>
  <c r="AC129"/>
  <c r="AD130"/>
  <c r="BH3"/>
  <c r="V131"/>
  <c r="AQ130" l="1"/>
  <c r="AR131"/>
  <c r="AN143"/>
  <c r="AO143"/>
  <c r="AK149"/>
  <c r="AM144"/>
  <c r="AL147"/>
  <c r="K166"/>
  <c r="L165"/>
  <c r="M165"/>
  <c r="J169"/>
  <c r="Z282"/>
  <c r="AA282"/>
  <c r="U289"/>
  <c r="X286"/>
  <c r="Y283"/>
  <c r="P136"/>
  <c r="O135"/>
  <c r="G172"/>
  <c r="I171"/>
  <c r="BF134"/>
  <c r="BE134" s="1"/>
  <c r="AC130"/>
  <c r="AD131"/>
  <c r="V132"/>
  <c r="AQ131" l="1"/>
  <c r="AR132"/>
  <c r="AM145"/>
  <c r="AL148"/>
  <c r="AN144"/>
  <c r="AO144"/>
  <c r="AK150"/>
  <c r="K167"/>
  <c r="L166"/>
  <c r="M166"/>
  <c r="J170"/>
  <c r="Z283"/>
  <c r="AA283"/>
  <c r="U290"/>
  <c r="Y284"/>
  <c r="X287"/>
  <c r="P137"/>
  <c r="O136"/>
  <c r="G173"/>
  <c r="I172" s="1"/>
  <c r="BH2"/>
  <c r="BF135"/>
  <c r="BE135" s="1"/>
  <c r="AC131"/>
  <c r="AD132"/>
  <c r="AK151"/>
  <c r="V133"/>
  <c r="AQ132" l="1"/>
  <c r="AR133"/>
  <c r="AM147"/>
  <c r="AM146"/>
  <c r="AO145"/>
  <c r="AN145"/>
  <c r="AL149"/>
  <c r="AL150"/>
  <c r="L167"/>
  <c r="M167"/>
  <c r="J171"/>
  <c r="K168"/>
  <c r="Z284"/>
  <c r="AA284"/>
  <c r="U291"/>
  <c r="X289"/>
  <c r="X288"/>
  <c r="Y285"/>
  <c r="P138"/>
  <c r="O137"/>
  <c r="G174"/>
  <c r="I173"/>
  <c r="J172" s="1"/>
  <c r="BF136"/>
  <c r="BE136" s="1"/>
  <c r="AC132"/>
  <c r="AD133"/>
  <c r="AK152"/>
  <c r="V134"/>
  <c r="AQ133" l="1"/>
  <c r="AR134"/>
  <c r="AN147"/>
  <c r="AO147"/>
  <c r="AM148"/>
  <c r="AO146"/>
  <c r="AN146"/>
  <c r="AL151"/>
  <c r="K169"/>
  <c r="L168"/>
  <c r="M168"/>
  <c r="AA285"/>
  <c r="Z285"/>
  <c r="U292"/>
  <c r="Y286"/>
  <c r="P139"/>
  <c r="O138"/>
  <c r="G175"/>
  <c r="I174" s="1"/>
  <c r="BF137"/>
  <c r="BE137" s="1"/>
  <c r="AC133"/>
  <c r="AD134"/>
  <c r="V135"/>
  <c r="AQ134" l="1"/>
  <c r="AR135"/>
  <c r="AK153"/>
  <c r="AN148"/>
  <c r="AO148"/>
  <c r="K170"/>
  <c r="L169"/>
  <c r="M169"/>
  <c r="J173"/>
  <c r="Y287"/>
  <c r="X290"/>
  <c r="Z286"/>
  <c r="AA286"/>
  <c r="U293"/>
  <c r="P140"/>
  <c r="O139"/>
  <c r="G176"/>
  <c r="I175"/>
  <c r="AC134"/>
  <c r="AD135"/>
  <c r="V136"/>
  <c r="AQ135" l="1"/>
  <c r="AR136"/>
  <c r="AK154"/>
  <c r="AM149"/>
  <c r="AL152"/>
  <c r="L170"/>
  <c r="M170"/>
  <c r="K171"/>
  <c r="J174"/>
  <c r="X291"/>
  <c r="AA287"/>
  <c r="Z287"/>
  <c r="U294"/>
  <c r="U295" s="1"/>
  <c r="Y288"/>
  <c r="P141"/>
  <c r="O140"/>
  <c r="G177"/>
  <c r="I176" s="1"/>
  <c r="AC135"/>
  <c r="AD136"/>
  <c r="V137"/>
  <c r="AQ136" l="1"/>
  <c r="AR137"/>
  <c r="AO149"/>
  <c r="AN149"/>
  <c r="AL153"/>
  <c r="AK155"/>
  <c r="AM150"/>
  <c r="K172"/>
  <c r="L171"/>
  <c r="M171"/>
  <c r="J175"/>
  <c r="AA288"/>
  <c r="Z288"/>
  <c r="U296"/>
  <c r="U297" s="1"/>
  <c r="P142"/>
  <c r="O141"/>
  <c r="G178"/>
  <c r="I177"/>
  <c r="AC136"/>
  <c r="AD137"/>
  <c r="V138"/>
  <c r="AQ137" l="1"/>
  <c r="AR138"/>
  <c r="AM151"/>
  <c r="AN150"/>
  <c r="AO150"/>
  <c r="AL154"/>
  <c r="AK156"/>
  <c r="K173"/>
  <c r="L172"/>
  <c r="M172"/>
  <c r="J176"/>
  <c r="U298"/>
  <c r="X292"/>
  <c r="Y289"/>
  <c r="X294"/>
  <c r="X293"/>
  <c r="Y291"/>
  <c r="Y290"/>
  <c r="P143"/>
  <c r="O142"/>
  <c r="G179"/>
  <c r="I178" s="1"/>
  <c r="AC137"/>
  <c r="AD138"/>
  <c r="V139"/>
  <c r="AQ138" l="1"/>
  <c r="AR139"/>
  <c r="AN151"/>
  <c r="AO151"/>
  <c r="AK157"/>
  <c r="AM152"/>
  <c r="AL155"/>
  <c r="K174"/>
  <c r="L173"/>
  <c r="M173"/>
  <c r="J177"/>
  <c r="AA289"/>
  <c r="Z289"/>
  <c r="U299"/>
  <c r="AA290"/>
  <c r="Z290"/>
  <c r="Z291"/>
  <c r="AA291"/>
  <c r="X295"/>
  <c r="Y292"/>
  <c r="Y293"/>
  <c r="P144"/>
  <c r="O143"/>
  <c r="G180"/>
  <c r="I179"/>
  <c r="AC138"/>
  <c r="AD139"/>
  <c r="V140"/>
  <c r="AQ139" l="1"/>
  <c r="AR140"/>
  <c r="AM153"/>
  <c r="AL156"/>
  <c r="AN152"/>
  <c r="AO152"/>
  <c r="AK158"/>
  <c r="L174"/>
  <c r="M174"/>
  <c r="K175"/>
  <c r="J178"/>
  <c r="U300"/>
  <c r="X298"/>
  <c r="X296"/>
  <c r="Y294"/>
  <c r="AA292"/>
  <c r="Z292"/>
  <c r="Z293"/>
  <c r="AA293"/>
  <c r="X297"/>
  <c r="P145"/>
  <c r="O144"/>
  <c r="G181"/>
  <c r="I180" s="1"/>
  <c r="J179" s="1"/>
  <c r="AC139"/>
  <c r="AD140"/>
  <c r="V141"/>
  <c r="AQ140" l="1"/>
  <c r="AR141"/>
  <c r="AM154"/>
  <c r="AO153"/>
  <c r="AN153"/>
  <c r="AL157"/>
  <c r="AK159"/>
  <c r="L175"/>
  <c r="M175"/>
  <c r="K176"/>
  <c r="AA294"/>
  <c r="Z294"/>
  <c r="U301"/>
  <c r="Y295"/>
  <c r="P146"/>
  <c r="O145"/>
  <c r="G182"/>
  <c r="I181"/>
  <c r="AC140"/>
  <c r="AD141"/>
  <c r="V142"/>
  <c r="AQ141" l="1"/>
  <c r="AR142"/>
  <c r="AM155"/>
  <c r="AN154"/>
  <c r="AO154"/>
  <c r="AL158"/>
  <c r="AK160"/>
  <c r="L176"/>
  <c r="M176"/>
  <c r="K177"/>
  <c r="J180"/>
  <c r="X299"/>
  <c r="Y296"/>
  <c r="AA295"/>
  <c r="Z295"/>
  <c r="U302"/>
  <c r="U303" s="1"/>
  <c r="P147"/>
  <c r="O146"/>
  <c r="G183"/>
  <c r="I182" s="1"/>
  <c r="AC141"/>
  <c r="AD142"/>
  <c r="V143"/>
  <c r="AQ142" l="1"/>
  <c r="AR143"/>
  <c r="AM156"/>
  <c r="AN155"/>
  <c r="AO155"/>
  <c r="AK161"/>
  <c r="AL159"/>
  <c r="K178"/>
  <c r="J181"/>
  <c r="L177"/>
  <c r="M177"/>
  <c r="U304"/>
  <c r="X302"/>
  <c r="AA296"/>
  <c r="Z296"/>
  <c r="Y297"/>
  <c r="Y298"/>
  <c r="X300"/>
  <c r="X301"/>
  <c r="P148"/>
  <c r="O147"/>
  <c r="G184"/>
  <c r="I183"/>
  <c r="AC142"/>
  <c r="AD143"/>
  <c r="V144"/>
  <c r="AQ143" l="1"/>
  <c r="AR144"/>
  <c r="AN156"/>
  <c r="AO156"/>
  <c r="AK162"/>
  <c r="AL161" s="1"/>
  <c r="AM157"/>
  <c r="AL160"/>
  <c r="K179"/>
  <c r="L178"/>
  <c r="M178"/>
  <c r="J182"/>
  <c r="X303"/>
  <c r="U305"/>
  <c r="AA298"/>
  <c r="Z298"/>
  <c r="Z297"/>
  <c r="AA297"/>
  <c r="Y299"/>
  <c r="P149"/>
  <c r="O148"/>
  <c r="G185"/>
  <c r="I184" s="1"/>
  <c r="AC143"/>
  <c r="AD144"/>
  <c r="V145"/>
  <c r="AQ144" l="1"/>
  <c r="AR145"/>
  <c r="AO157"/>
  <c r="AN157"/>
  <c r="AK163"/>
  <c r="AM158"/>
  <c r="K180"/>
  <c r="L179"/>
  <c r="M179"/>
  <c r="J183"/>
  <c r="Z299"/>
  <c r="AA299"/>
  <c r="U306"/>
  <c r="Y300"/>
  <c r="P150"/>
  <c r="O149"/>
  <c r="G186"/>
  <c r="I185"/>
  <c r="AC144"/>
  <c r="AD145"/>
  <c r="V146"/>
  <c r="AQ145" l="1"/>
  <c r="AR146"/>
  <c r="AM159"/>
  <c r="AL162"/>
  <c r="AO158"/>
  <c r="AN158"/>
  <c r="AK164"/>
  <c r="K181"/>
  <c r="L180"/>
  <c r="M180"/>
  <c r="J184"/>
  <c r="Z300"/>
  <c r="AA300"/>
  <c r="U307"/>
  <c r="Y301"/>
  <c r="X304"/>
  <c r="P151"/>
  <c r="O150"/>
  <c r="G187"/>
  <c r="I186" s="1"/>
  <c r="AC145"/>
  <c r="AD146"/>
  <c r="V147"/>
  <c r="AQ146" l="1"/>
  <c r="AR147"/>
  <c r="AM160"/>
  <c r="AN159"/>
  <c r="AO159"/>
  <c r="AL163"/>
  <c r="AK165"/>
  <c r="L181"/>
  <c r="M181"/>
  <c r="K182"/>
  <c r="J185"/>
  <c r="X305"/>
  <c r="Y302"/>
  <c r="AA301"/>
  <c r="Z301"/>
  <c r="U308"/>
  <c r="Y303"/>
  <c r="P152"/>
  <c r="O151"/>
  <c r="G188"/>
  <c r="I187"/>
  <c r="J186" s="1"/>
  <c r="AC146"/>
  <c r="AD147"/>
  <c r="AK166"/>
  <c r="V148"/>
  <c r="AQ147" l="1"/>
  <c r="AR148"/>
  <c r="AM162"/>
  <c r="AM161"/>
  <c r="AN160"/>
  <c r="AO160"/>
  <c r="AL165"/>
  <c r="AL164"/>
  <c r="L182"/>
  <c r="M182"/>
  <c r="K183"/>
  <c r="Y304"/>
  <c r="U309"/>
  <c r="X306"/>
  <c r="AA303"/>
  <c r="Z303"/>
  <c r="AA302"/>
  <c r="Z302"/>
  <c r="P153"/>
  <c r="O152"/>
  <c r="G189"/>
  <c r="I188" s="1"/>
  <c r="AC147"/>
  <c r="AD148"/>
  <c r="V149"/>
  <c r="AQ148" l="1"/>
  <c r="AR149"/>
  <c r="AN162"/>
  <c r="AO162"/>
  <c r="AK167"/>
  <c r="AO161"/>
  <c r="AN161"/>
  <c r="L183"/>
  <c r="M183"/>
  <c r="K184"/>
  <c r="J187"/>
  <c r="AA304"/>
  <c r="Z304"/>
  <c r="Y305"/>
  <c r="U310"/>
  <c r="X307"/>
  <c r="P154"/>
  <c r="O153"/>
  <c r="G190"/>
  <c r="I189"/>
  <c r="AC148"/>
  <c r="AD149"/>
  <c r="V150"/>
  <c r="AQ149" l="1"/>
  <c r="AR150"/>
  <c r="AK168"/>
  <c r="AM163"/>
  <c r="AL166"/>
  <c r="K185"/>
  <c r="J188"/>
  <c r="L184"/>
  <c r="M184"/>
  <c r="AA305"/>
  <c r="Z305"/>
  <c r="U311"/>
  <c r="X308"/>
  <c r="P155"/>
  <c r="O154"/>
  <c r="G191"/>
  <c r="I190" s="1"/>
  <c r="AC149"/>
  <c r="AD150"/>
  <c r="V151"/>
  <c r="AQ150" l="1"/>
  <c r="AR151"/>
  <c r="AN163"/>
  <c r="AO163"/>
  <c r="AL167"/>
  <c r="AK169"/>
  <c r="AM164"/>
  <c r="K186"/>
  <c r="L185"/>
  <c r="M185"/>
  <c r="J189"/>
  <c r="U312"/>
  <c r="U313" s="1"/>
  <c r="P156"/>
  <c r="O155"/>
  <c r="G192"/>
  <c r="I191"/>
  <c r="AC150"/>
  <c r="AD151"/>
  <c r="AK170"/>
  <c r="V152"/>
  <c r="AQ151" l="1"/>
  <c r="AR152"/>
  <c r="AM166"/>
  <c r="AM165"/>
  <c r="AL168"/>
  <c r="AN164"/>
  <c r="AO164"/>
  <c r="AL169"/>
  <c r="K187"/>
  <c r="L186"/>
  <c r="M186"/>
  <c r="J190"/>
  <c r="Y306"/>
  <c r="X309"/>
  <c r="U314"/>
  <c r="P157"/>
  <c r="O156"/>
  <c r="G193"/>
  <c r="I192" s="1"/>
  <c r="AC151"/>
  <c r="AD152"/>
  <c r="V153"/>
  <c r="AQ152" l="1"/>
  <c r="AR153"/>
  <c r="AN166"/>
  <c r="AO166"/>
  <c r="AK171"/>
  <c r="AO165"/>
  <c r="AN165"/>
  <c r="L187"/>
  <c r="M187"/>
  <c r="Y309"/>
  <c r="J191"/>
  <c r="K188"/>
  <c r="Z309"/>
  <c r="AA309"/>
  <c r="U315"/>
  <c r="X312"/>
  <c r="Y307"/>
  <c r="Y308"/>
  <c r="X310"/>
  <c r="AA306"/>
  <c r="Z306"/>
  <c r="X311"/>
  <c r="P158"/>
  <c r="O157"/>
  <c r="G194"/>
  <c r="I193"/>
  <c r="AC152"/>
  <c r="AD153"/>
  <c r="AK172"/>
  <c r="V154"/>
  <c r="AQ153" l="1"/>
  <c r="AR154"/>
  <c r="AM168"/>
  <c r="AM167"/>
  <c r="AL171"/>
  <c r="AL170"/>
  <c r="K189"/>
  <c r="L188"/>
  <c r="M188"/>
  <c r="J192"/>
  <c r="Y310"/>
  <c r="AA308"/>
  <c r="Z308"/>
  <c r="Z307"/>
  <c r="AA307"/>
  <c r="U316"/>
  <c r="X313"/>
  <c r="P159"/>
  <c r="O158"/>
  <c r="G195"/>
  <c r="I194" s="1"/>
  <c r="AC153"/>
  <c r="AD154"/>
  <c r="AK173"/>
  <c r="V155"/>
  <c r="AQ154" l="1"/>
  <c r="AR155"/>
  <c r="AL172"/>
  <c r="AM169"/>
  <c r="AN168"/>
  <c r="AO168"/>
  <c r="AN167"/>
  <c r="AO167"/>
  <c r="K190"/>
  <c r="L189"/>
  <c r="M189"/>
  <c r="J193"/>
  <c r="Z310"/>
  <c r="AA310"/>
  <c r="U317"/>
  <c r="X315"/>
  <c r="X314"/>
  <c r="Y311"/>
  <c r="P160"/>
  <c r="O159"/>
  <c r="G196"/>
  <c r="I195"/>
  <c r="AC154"/>
  <c r="AD155"/>
  <c r="V156"/>
  <c r="AQ155" l="1"/>
  <c r="AR156"/>
  <c r="AO169"/>
  <c r="AN169"/>
  <c r="AK174"/>
  <c r="L190"/>
  <c r="M190"/>
  <c r="K191"/>
  <c r="J194"/>
  <c r="AA311"/>
  <c r="Z311"/>
  <c r="U318"/>
  <c r="Y312"/>
  <c r="P161"/>
  <c r="O160"/>
  <c r="G197"/>
  <c r="I196" s="1"/>
  <c r="AC155"/>
  <c r="AD156"/>
  <c r="V157"/>
  <c r="AQ156" l="1"/>
  <c r="AR157"/>
  <c r="AK175"/>
  <c r="AM170"/>
  <c r="AL173"/>
  <c r="K192"/>
  <c r="J195"/>
  <c r="L191"/>
  <c r="M191"/>
  <c r="Y313"/>
  <c r="X316"/>
  <c r="Z312"/>
  <c r="AA312"/>
  <c r="U319"/>
  <c r="X317"/>
  <c r="P162"/>
  <c r="O161"/>
  <c r="G198"/>
  <c r="I197"/>
  <c r="AC156"/>
  <c r="AD157"/>
  <c r="V158"/>
  <c r="AQ157" l="1"/>
  <c r="AR158"/>
  <c r="AO170"/>
  <c r="AN170"/>
  <c r="AL174"/>
  <c r="AK176"/>
  <c r="AM171"/>
  <c r="L192"/>
  <c r="M192"/>
  <c r="K193"/>
  <c r="J196"/>
  <c r="Y314"/>
  <c r="Y315"/>
  <c r="U320"/>
  <c r="AA313"/>
  <c r="Z313"/>
  <c r="P163"/>
  <c r="O162"/>
  <c r="G199"/>
  <c r="I198" s="1"/>
  <c r="J197" s="1"/>
  <c r="AC157"/>
  <c r="AD158"/>
  <c r="V159"/>
  <c r="AQ158" l="1"/>
  <c r="AR159"/>
  <c r="AM172"/>
  <c r="AL175"/>
  <c r="AN171"/>
  <c r="AO171"/>
  <c r="AK177"/>
  <c r="K194"/>
  <c r="L193"/>
  <c r="M193"/>
  <c r="U321"/>
  <c r="Z314"/>
  <c r="AA314"/>
  <c r="X318"/>
  <c r="AA315"/>
  <c r="Z315"/>
  <c r="P164"/>
  <c r="O163"/>
  <c r="G200"/>
  <c r="I199"/>
  <c r="AC158"/>
  <c r="AD159"/>
  <c r="V160"/>
  <c r="AQ159" l="1"/>
  <c r="AR160"/>
  <c r="AN172"/>
  <c r="AO172"/>
  <c r="AM173"/>
  <c r="AL176"/>
  <c r="AK178"/>
  <c r="K195"/>
  <c r="L194"/>
  <c r="M194"/>
  <c r="J198"/>
  <c r="X319"/>
  <c r="Y316"/>
  <c r="U322"/>
  <c r="U323" s="1"/>
  <c r="X321"/>
  <c r="U324"/>
  <c r="P165"/>
  <c r="O164"/>
  <c r="G201"/>
  <c r="I200" s="1"/>
  <c r="AC159"/>
  <c r="AD160"/>
  <c r="V161"/>
  <c r="AQ160" l="1"/>
  <c r="AR161"/>
  <c r="AM174"/>
  <c r="AO173"/>
  <c r="AN173"/>
  <c r="AL177"/>
  <c r="AK179"/>
  <c r="K196"/>
  <c r="L195"/>
  <c r="M195"/>
  <c r="J199"/>
  <c r="X320"/>
  <c r="Y317"/>
  <c r="AA316"/>
  <c r="Z316"/>
  <c r="Y318"/>
  <c r="U325"/>
  <c r="P166"/>
  <c r="O165"/>
  <c r="G202"/>
  <c r="I201"/>
  <c r="AC160"/>
  <c r="AD161"/>
  <c r="V162"/>
  <c r="AQ161" l="1"/>
  <c r="AR162"/>
  <c r="AN174"/>
  <c r="AO174"/>
  <c r="AL178"/>
  <c r="AM175"/>
  <c r="AK180"/>
  <c r="L196"/>
  <c r="M196"/>
  <c r="J200"/>
  <c r="K197"/>
  <c r="AA318"/>
  <c r="Z318"/>
  <c r="AA317"/>
  <c r="Z317"/>
  <c r="Y320"/>
  <c r="Y319"/>
  <c r="X323"/>
  <c r="X322"/>
  <c r="U326"/>
  <c r="P167"/>
  <c r="O166"/>
  <c r="G203"/>
  <c r="AC161"/>
  <c r="AD162"/>
  <c r="V163"/>
  <c r="V164" s="1"/>
  <c r="V165" s="1"/>
  <c r="V166" s="1"/>
  <c r="V167" s="1"/>
  <c r="V168" s="1"/>
  <c r="V169" s="1"/>
  <c r="V170" s="1"/>
  <c r="V171" s="1"/>
  <c r="V172" s="1"/>
  <c r="V173" s="1"/>
  <c r="V174" s="1"/>
  <c r="V175" s="1"/>
  <c r="V176" s="1"/>
  <c r="V177" s="1"/>
  <c r="V178" s="1"/>
  <c r="V179" s="1"/>
  <c r="V180" s="1"/>
  <c r="V181" s="1"/>
  <c r="V182" s="1"/>
  <c r="V183" s="1"/>
  <c r="V184" s="1"/>
  <c r="V185" s="1"/>
  <c r="V186" s="1"/>
  <c r="V187" s="1"/>
  <c r="V188" s="1"/>
  <c r="V189" s="1"/>
  <c r="V190" s="1"/>
  <c r="V191" s="1"/>
  <c r="V192" s="1"/>
  <c r="V193" s="1"/>
  <c r="V194" s="1"/>
  <c r="V195" s="1"/>
  <c r="V196" s="1"/>
  <c r="V197" s="1"/>
  <c r="V198" s="1"/>
  <c r="V199" s="1"/>
  <c r="V200" s="1"/>
  <c r="V201" s="1"/>
  <c r="V202" s="1"/>
  <c r="V203" s="1"/>
  <c r="V204" s="1"/>
  <c r="V205" s="1"/>
  <c r="V206" s="1"/>
  <c r="V207" s="1"/>
  <c r="V208" s="1"/>
  <c r="V209" s="1"/>
  <c r="V210" s="1"/>
  <c r="V211" s="1"/>
  <c r="V212" s="1"/>
  <c r="V213" s="1"/>
  <c r="V214" s="1"/>
  <c r="V215" s="1"/>
  <c r="V216" s="1"/>
  <c r="V217" s="1"/>
  <c r="V218" s="1"/>
  <c r="V219" s="1"/>
  <c r="V220" s="1"/>
  <c r="V221" s="1"/>
  <c r="V222" s="1"/>
  <c r="V223" s="1"/>
  <c r="V224" s="1"/>
  <c r="V225" s="1"/>
  <c r="V226" s="1"/>
  <c r="V227" s="1"/>
  <c r="V228" s="1"/>
  <c r="V229" s="1"/>
  <c r="V230" s="1"/>
  <c r="V231" s="1"/>
  <c r="V232" s="1"/>
  <c r="V233" s="1"/>
  <c r="V234" s="1"/>
  <c r="V235" s="1"/>
  <c r="V236" s="1"/>
  <c r="V237" s="1"/>
  <c r="V238" s="1"/>
  <c r="V239" s="1"/>
  <c r="V240" s="1"/>
  <c r="V241" s="1"/>
  <c r="V242" s="1"/>
  <c r="V243" s="1"/>
  <c r="V244" s="1"/>
  <c r="V245" s="1"/>
  <c r="V246" s="1"/>
  <c r="V247" s="1"/>
  <c r="V248" s="1"/>
  <c r="V249" s="1"/>
  <c r="V250" s="1"/>
  <c r="V251" s="1"/>
  <c r="V252" s="1"/>
  <c r="V253" s="1"/>
  <c r="V254" s="1"/>
  <c r="V255" s="1"/>
  <c r="V256" s="1"/>
  <c r="V257" s="1"/>
  <c r="V258" s="1"/>
  <c r="V259" s="1"/>
  <c r="V260" s="1"/>
  <c r="V261" s="1"/>
  <c r="V262" s="1"/>
  <c r="V263" s="1"/>
  <c r="V264" s="1"/>
  <c r="V265" s="1"/>
  <c r="V266" s="1"/>
  <c r="V267" s="1"/>
  <c r="V268" s="1"/>
  <c r="V269" s="1"/>
  <c r="V270" s="1"/>
  <c r="V271" s="1"/>
  <c r="V272" s="1"/>
  <c r="V273" s="1"/>
  <c r="V274" s="1"/>
  <c r="V275" s="1"/>
  <c r="V276" s="1"/>
  <c r="V277" s="1"/>
  <c r="V278" s="1"/>
  <c r="V279" s="1"/>
  <c r="V280" s="1"/>
  <c r="V281" s="1"/>
  <c r="V282" s="1"/>
  <c r="V283" s="1"/>
  <c r="V284" s="1"/>
  <c r="V285" s="1"/>
  <c r="V286" s="1"/>
  <c r="V287" s="1"/>
  <c r="V288" s="1"/>
  <c r="V289" s="1"/>
  <c r="V290" s="1"/>
  <c r="V291" s="1"/>
  <c r="V292" s="1"/>
  <c r="V293" s="1"/>
  <c r="V294" s="1"/>
  <c r="V295" s="1"/>
  <c r="V296" s="1"/>
  <c r="V297" s="1"/>
  <c r="V298" s="1"/>
  <c r="V299" s="1"/>
  <c r="V300" s="1"/>
  <c r="V301" s="1"/>
  <c r="V302" s="1"/>
  <c r="V303" s="1"/>
  <c r="V304" s="1"/>
  <c r="V305" s="1"/>
  <c r="V306" s="1"/>
  <c r="V307" s="1"/>
  <c r="V308" s="1"/>
  <c r="V309" s="1"/>
  <c r="V310" s="1"/>
  <c r="V311" s="1"/>
  <c r="V312" s="1"/>
  <c r="V313" s="1"/>
  <c r="V314" s="1"/>
  <c r="V315" s="1"/>
  <c r="V316" s="1"/>
  <c r="V317" s="1"/>
  <c r="V318" s="1"/>
  <c r="V319" s="1"/>
  <c r="V320" s="1"/>
  <c r="V321" s="1"/>
  <c r="V322" s="1"/>
  <c r="V323" s="1"/>
  <c r="V324" s="1"/>
  <c r="V325" s="1"/>
  <c r="V326" s="1"/>
  <c r="V327" s="1"/>
  <c r="V328" s="1"/>
  <c r="V329" s="1"/>
  <c r="V330" s="1"/>
  <c r="V331" s="1"/>
  <c r="V332" s="1"/>
  <c r="V333" s="1"/>
  <c r="V334" s="1"/>
  <c r="V335" s="1"/>
  <c r="V336" s="1"/>
  <c r="V337" s="1"/>
  <c r="V338" s="1"/>
  <c r="V339" s="1"/>
  <c r="V340" s="1"/>
  <c r="V341" s="1"/>
  <c r="V342" s="1"/>
  <c r="V343" s="1"/>
  <c r="V344" s="1"/>
  <c r="V345" s="1"/>
  <c r="V346" s="1"/>
  <c r="V347" s="1"/>
  <c r="V348" s="1"/>
  <c r="V349" s="1"/>
  <c r="V350" s="1"/>
  <c r="V351" s="1"/>
  <c r="V352" s="1"/>
  <c r="V353" s="1"/>
  <c r="V354" s="1"/>
  <c r="V355" s="1"/>
  <c r="V356" s="1"/>
  <c r="V357" s="1"/>
  <c r="V358" s="1"/>
  <c r="V359" s="1"/>
  <c r="V360" s="1"/>
  <c r="V361" s="1"/>
  <c r="V362" s="1"/>
  <c r="V363" s="1"/>
  <c r="V364" s="1"/>
  <c r="V365" s="1"/>
  <c r="V366" s="1"/>
  <c r="V367" s="1"/>
  <c r="V368" s="1"/>
  <c r="V369" s="1"/>
  <c r="V370" s="1"/>
  <c r="V371" s="1"/>
  <c r="V372" s="1"/>
  <c r="V373" s="1"/>
  <c r="V374" s="1"/>
  <c r="V375" s="1"/>
  <c r="V376" s="1"/>
  <c r="V377" s="1"/>
  <c r="V378" s="1"/>
  <c r="V379" s="1"/>
  <c r="V380" s="1"/>
  <c r="V381" s="1"/>
  <c r="V382" s="1"/>
  <c r="V383" s="1"/>
  <c r="V384" s="1"/>
  <c r="V385" s="1"/>
  <c r="V386" s="1"/>
  <c r="V387" s="1"/>
  <c r="V388" s="1"/>
  <c r="V389" s="1"/>
  <c r="V390" s="1"/>
  <c r="V391" s="1"/>
  <c r="V392" s="1"/>
  <c r="V393" s="1"/>
  <c r="V394" s="1"/>
  <c r="V395" s="1"/>
  <c r="V396" s="1"/>
  <c r="V397" s="1"/>
  <c r="V398" s="1"/>
  <c r="V399" s="1"/>
  <c r="V400" s="1"/>
  <c r="V401" s="1"/>
  <c r="V402" s="1"/>
  <c r="V403" s="1"/>
  <c r="V404" s="1"/>
  <c r="V405" s="1"/>
  <c r="V406" s="1"/>
  <c r="V407" s="1"/>
  <c r="V408" s="1"/>
  <c r="V409" s="1"/>
  <c r="V410" s="1"/>
  <c r="V411" s="1"/>
  <c r="V412" s="1"/>
  <c r="V413" s="1"/>
  <c r="V414" s="1"/>
  <c r="V415" s="1"/>
  <c r="V416" s="1"/>
  <c r="V417" s="1"/>
  <c r="V418" s="1"/>
  <c r="V419" s="1"/>
  <c r="V420" s="1"/>
  <c r="V421" s="1"/>
  <c r="V422" s="1"/>
  <c r="V423" s="1"/>
  <c r="V424" s="1"/>
  <c r="V425" s="1"/>
  <c r="V426" s="1"/>
  <c r="V427" s="1"/>
  <c r="V428" s="1"/>
  <c r="V429" s="1"/>
  <c r="V430" s="1"/>
  <c r="V431" s="1"/>
  <c r="V432" s="1"/>
  <c r="V433" s="1"/>
  <c r="V434" s="1"/>
  <c r="V435" s="1"/>
  <c r="V436" s="1"/>
  <c r="V437" s="1"/>
  <c r="V438" s="1"/>
  <c r="V439" s="1"/>
  <c r="V440" s="1"/>
  <c r="V441" s="1"/>
  <c r="V442" s="1"/>
  <c r="V443" s="1"/>
  <c r="V444" s="1"/>
  <c r="V445" s="1"/>
  <c r="V446" s="1"/>
  <c r="V447" s="1"/>
  <c r="V448" s="1"/>
  <c r="V449" s="1"/>
  <c r="V450" s="1"/>
  <c r="V451" s="1"/>
  <c r="V452" s="1"/>
  <c r="V453" s="1"/>
  <c r="V454" s="1"/>
  <c r="V455" s="1"/>
  <c r="V456" s="1"/>
  <c r="V457" s="1"/>
  <c r="V458" s="1"/>
  <c r="V459" s="1"/>
  <c r="V460" s="1"/>
  <c r="V461" s="1"/>
  <c r="V462" s="1"/>
  <c r="V463" s="1"/>
  <c r="V464" s="1"/>
  <c r="V465" s="1"/>
  <c r="V466" s="1"/>
  <c r="V467" s="1"/>
  <c r="V468" s="1"/>
  <c r="V469" s="1"/>
  <c r="V470" s="1"/>
  <c r="V471" s="1"/>
  <c r="V472" s="1"/>
  <c r="V473" s="1"/>
  <c r="V474" s="1"/>
  <c r="V475" s="1"/>
  <c r="V476" s="1"/>
  <c r="V477" s="1"/>
  <c r="V478" s="1"/>
  <c r="V479" s="1"/>
  <c r="V480" s="1"/>
  <c r="V481" s="1"/>
  <c r="V482" s="1"/>
  <c r="V483" s="1"/>
  <c r="V484" s="1"/>
  <c r="V485" s="1"/>
  <c r="V486" s="1"/>
  <c r="V487" s="1"/>
  <c r="V488" s="1"/>
  <c r="V489" s="1"/>
  <c r="V490" s="1"/>
  <c r="V491" s="1"/>
  <c r="V492" s="1"/>
  <c r="V493" s="1"/>
  <c r="V494" s="1"/>
  <c r="V495" s="1"/>
  <c r="V496" s="1"/>
  <c r="V497" s="1"/>
  <c r="V498" s="1"/>
  <c r="V499" s="1"/>
  <c r="V500" s="1"/>
  <c r="V501" s="1"/>
  <c r="V502" s="1"/>
  <c r="V503" s="1"/>
  <c r="V504" s="1"/>
  <c r="V505" s="1"/>
  <c r="V506" s="1"/>
  <c r="V507" s="1"/>
  <c r="V508" s="1"/>
  <c r="V509" s="1"/>
  <c r="V510" s="1"/>
  <c r="V511" s="1"/>
  <c r="V512" s="1"/>
  <c r="V513" s="1"/>
  <c r="V514" s="1"/>
  <c r="V515" s="1"/>
  <c r="V516" s="1"/>
  <c r="V517" s="1"/>
  <c r="V518" s="1"/>
  <c r="V519" s="1"/>
  <c r="V520" s="1"/>
  <c r="V521" s="1"/>
  <c r="V522" s="1"/>
  <c r="V523" s="1"/>
  <c r="V524" s="1"/>
  <c r="V525" s="1"/>
  <c r="V526" s="1"/>
  <c r="V527" s="1"/>
  <c r="V528" s="1"/>
  <c r="V529" s="1"/>
  <c r="V530" s="1"/>
  <c r="V531" s="1"/>
  <c r="V532" s="1"/>
  <c r="V533" s="1"/>
  <c r="V534" s="1"/>
  <c r="V535" s="1"/>
  <c r="V536" s="1"/>
  <c r="V537" s="1"/>
  <c r="V538" s="1"/>
  <c r="V539" s="1"/>
  <c r="V540" s="1"/>
  <c r="V541" s="1"/>
  <c r="V542" s="1"/>
  <c r="V543" s="1"/>
  <c r="V544" s="1"/>
  <c r="V545" s="1"/>
  <c r="V546" s="1"/>
  <c r="V547" s="1"/>
  <c r="V548" s="1"/>
  <c r="V549" s="1"/>
  <c r="V550" s="1"/>
  <c r="V551" s="1"/>
  <c r="V552" s="1"/>
  <c r="V553" s="1"/>
  <c r="V554" s="1"/>
  <c r="V555" s="1"/>
  <c r="V556" s="1"/>
  <c r="V557" s="1"/>
  <c r="V558" s="1"/>
  <c r="V559" s="1"/>
  <c r="V560" s="1"/>
  <c r="V561" s="1"/>
  <c r="V562" s="1"/>
  <c r="V563" s="1"/>
  <c r="V564" s="1"/>
  <c r="V565" s="1"/>
  <c r="V566" s="1"/>
  <c r="V567" s="1"/>
  <c r="V568" s="1"/>
  <c r="V569" s="1"/>
  <c r="V570" s="1"/>
  <c r="V571" s="1"/>
  <c r="V572" s="1"/>
  <c r="V573" s="1"/>
  <c r="V574" s="1"/>
  <c r="V575" s="1"/>
  <c r="V576" s="1"/>
  <c r="V577" s="1"/>
  <c r="V578" s="1"/>
  <c r="V579" s="1"/>
  <c r="V580" s="1"/>
  <c r="V581" s="1"/>
  <c r="V582" s="1"/>
  <c r="V583" s="1"/>
  <c r="V584" s="1"/>
  <c r="V585" s="1"/>
  <c r="V586" s="1"/>
  <c r="V587" s="1"/>
  <c r="V588" s="1"/>
  <c r="V589" s="1"/>
  <c r="V590" s="1"/>
  <c r="V591" s="1"/>
  <c r="V592" s="1"/>
  <c r="V593" s="1"/>
  <c r="V594" s="1"/>
  <c r="V595" s="1"/>
  <c r="V596" s="1"/>
  <c r="V597" s="1"/>
  <c r="V598" s="1"/>
  <c r="V599" s="1"/>
  <c r="V600" s="1"/>
  <c r="V601" s="1"/>
  <c r="V602" s="1"/>
  <c r="V603" s="1"/>
  <c r="V604" s="1"/>
  <c r="V605" s="1"/>
  <c r="V606" s="1"/>
  <c r="V607" s="1"/>
  <c r="V608" s="1"/>
  <c r="V609" s="1"/>
  <c r="V610" s="1"/>
  <c r="V611" s="1"/>
  <c r="V612" s="1"/>
  <c r="V613" s="1"/>
  <c r="V614" s="1"/>
  <c r="V615" s="1"/>
  <c r="V616" s="1"/>
  <c r="V617" s="1"/>
  <c r="V618" s="1"/>
  <c r="V619" s="1"/>
  <c r="V620" s="1"/>
  <c r="V621" s="1"/>
  <c r="V622" s="1"/>
  <c r="V623" s="1"/>
  <c r="V624" s="1"/>
  <c r="V625" s="1"/>
  <c r="V626" s="1"/>
  <c r="V627" s="1"/>
  <c r="V628" s="1"/>
  <c r="V629" s="1"/>
  <c r="V630" s="1"/>
  <c r="V631" s="1"/>
  <c r="V632" s="1"/>
  <c r="V633" s="1"/>
  <c r="V634" s="1"/>
  <c r="V635" s="1"/>
  <c r="V636" s="1"/>
  <c r="V637" s="1"/>
  <c r="V638" s="1"/>
  <c r="V639" s="1"/>
  <c r="V640" s="1"/>
  <c r="V641" s="1"/>
  <c r="V642" s="1"/>
  <c r="V643" s="1"/>
  <c r="V644" s="1"/>
  <c r="V645" s="1"/>
  <c r="V646" s="1"/>
  <c r="V647" s="1"/>
  <c r="V648" s="1"/>
  <c r="V649" s="1"/>
  <c r="V650" s="1"/>
  <c r="V651" s="1"/>
  <c r="V652" s="1"/>
  <c r="V653" s="1"/>
  <c r="V654" s="1"/>
  <c r="V655" s="1"/>
  <c r="V656" s="1"/>
  <c r="V657" s="1"/>
  <c r="V658" s="1"/>
  <c r="V659" s="1"/>
  <c r="V660" s="1"/>
  <c r="V661" s="1"/>
  <c r="V662" s="1"/>
  <c r="V663" s="1"/>
  <c r="V664" s="1"/>
  <c r="V665" s="1"/>
  <c r="V666" s="1"/>
  <c r="V667" s="1"/>
  <c r="V668" s="1"/>
  <c r="V669" s="1"/>
  <c r="V670" s="1"/>
  <c r="V671" s="1"/>
  <c r="V672" s="1"/>
  <c r="V673" s="1"/>
  <c r="V674" s="1"/>
  <c r="V675" s="1"/>
  <c r="V676" s="1"/>
  <c r="V677" s="1"/>
  <c r="V678" s="1"/>
  <c r="V679" s="1"/>
  <c r="V680" s="1"/>
  <c r="V681" s="1"/>
  <c r="V682" s="1"/>
  <c r="V683" s="1"/>
  <c r="V684" s="1"/>
  <c r="V685" s="1"/>
  <c r="V686" s="1"/>
  <c r="V687" s="1"/>
  <c r="AQ162" l="1"/>
  <c r="AR163"/>
  <c r="AM176"/>
  <c r="AL179"/>
  <c r="AN175"/>
  <c r="AO175"/>
  <c r="AK181"/>
  <c r="L197"/>
  <c r="M197"/>
  <c r="U327"/>
  <c r="AA320"/>
  <c r="Z320"/>
  <c r="Z319"/>
  <c r="AA319"/>
  <c r="P168"/>
  <c r="O167"/>
  <c r="G204"/>
  <c r="I203"/>
  <c r="I202"/>
  <c r="AC162"/>
  <c r="AD163"/>
  <c r="AQ163" l="1"/>
  <c r="AR164"/>
  <c r="AM177"/>
  <c r="AN176"/>
  <c r="AO176"/>
  <c r="AL180"/>
  <c r="AK182"/>
  <c r="K198"/>
  <c r="J202"/>
  <c r="J201"/>
  <c r="K199"/>
  <c r="Y322"/>
  <c r="Y321"/>
  <c r="X325"/>
  <c r="X324"/>
  <c r="U328"/>
  <c r="P169"/>
  <c r="O168"/>
  <c r="G205"/>
  <c r="I204" s="1"/>
  <c r="J203" s="1"/>
  <c r="AC163"/>
  <c r="AD164"/>
  <c r="AK183"/>
  <c r="AQ164" l="1"/>
  <c r="AR165"/>
  <c r="AM179"/>
  <c r="AM178"/>
  <c r="AO177"/>
  <c r="AN177"/>
  <c r="AL181"/>
  <c r="AL182"/>
  <c r="L199"/>
  <c r="M199"/>
  <c r="L198"/>
  <c r="M198"/>
  <c r="K200"/>
  <c r="AA322"/>
  <c r="Z322"/>
  <c r="Y323"/>
  <c r="U329"/>
  <c r="Z321"/>
  <c r="AA321"/>
  <c r="X326"/>
  <c r="P170"/>
  <c r="O169"/>
  <c r="G206"/>
  <c r="I205"/>
  <c r="AC164"/>
  <c r="AD165"/>
  <c r="AQ165" l="1"/>
  <c r="AR166"/>
  <c r="AN179"/>
  <c r="AO179"/>
  <c r="AN178"/>
  <c r="AO178"/>
  <c r="AK184"/>
  <c r="K201"/>
  <c r="J204"/>
  <c r="L200"/>
  <c r="M200"/>
  <c r="X327"/>
  <c r="Y324"/>
  <c r="U330"/>
  <c r="Y325"/>
  <c r="Z323"/>
  <c r="AA323"/>
  <c r="P171"/>
  <c r="O170"/>
  <c r="G207"/>
  <c r="I206" s="1"/>
  <c r="AC165"/>
  <c r="AD166"/>
  <c r="AC166" s="1"/>
  <c r="AQ166" l="1"/>
  <c r="AR167"/>
  <c r="AM180"/>
  <c r="AL183"/>
  <c r="AK185"/>
  <c r="K202"/>
  <c r="L201"/>
  <c r="M201"/>
  <c r="J205"/>
  <c r="AA325"/>
  <c r="Z325"/>
  <c r="X328"/>
  <c r="U331"/>
  <c r="AA324"/>
  <c r="Z324"/>
  <c r="P172"/>
  <c r="O171"/>
  <c r="G208"/>
  <c r="I207"/>
  <c r="AK186"/>
  <c r="AQ167" l="1"/>
  <c r="AR168"/>
  <c r="AM182"/>
  <c r="AM181"/>
  <c r="AN180"/>
  <c r="AO180"/>
  <c r="AL184"/>
  <c r="AL185"/>
  <c r="K203"/>
  <c r="L202"/>
  <c r="M202"/>
  <c r="J206"/>
  <c r="Y326"/>
  <c r="U332"/>
  <c r="X329"/>
  <c r="P173"/>
  <c r="O172"/>
  <c r="G209"/>
  <c r="I208" s="1"/>
  <c r="AQ168" l="1"/>
  <c r="AR169"/>
  <c r="AN182"/>
  <c r="AO182"/>
  <c r="AO181"/>
  <c r="AN181"/>
  <c r="AK187"/>
  <c r="K204"/>
  <c r="L203"/>
  <c r="M203"/>
  <c r="J207"/>
  <c r="Y327"/>
  <c r="Z326"/>
  <c r="AA326"/>
  <c r="U333"/>
  <c r="X330"/>
  <c r="P174"/>
  <c r="O173"/>
  <c r="G210"/>
  <c r="I209"/>
  <c r="AQ169" l="1"/>
  <c r="AR170"/>
  <c r="AM183"/>
  <c r="AL186"/>
  <c r="AK188"/>
  <c r="L204"/>
  <c r="M204"/>
  <c r="K205"/>
  <c r="J208"/>
  <c r="X331"/>
  <c r="Y328"/>
  <c r="AA327"/>
  <c r="Z327"/>
  <c r="U334"/>
  <c r="X332"/>
  <c r="P175"/>
  <c r="O174"/>
  <c r="G211"/>
  <c r="I210" s="1"/>
  <c r="J209" s="1"/>
  <c r="AQ170" l="1"/>
  <c r="AR171"/>
  <c r="AM184"/>
  <c r="AN183"/>
  <c r="AO183"/>
  <c r="AK189"/>
  <c r="AL187"/>
  <c r="K206"/>
  <c r="L205"/>
  <c r="M205"/>
  <c r="AA328"/>
  <c r="Z328"/>
  <c r="Y329"/>
  <c r="U335"/>
  <c r="Y330" s="1"/>
  <c r="P176"/>
  <c r="O175"/>
  <c r="G212"/>
  <c r="I211"/>
  <c r="AQ171" l="1"/>
  <c r="AR172"/>
  <c r="AO184"/>
  <c r="AN184"/>
  <c r="AL188"/>
  <c r="AM185"/>
  <c r="AK190"/>
  <c r="K207"/>
  <c r="J210"/>
  <c r="L206"/>
  <c r="M206"/>
  <c r="AA330"/>
  <c r="Z330"/>
  <c r="AA329"/>
  <c r="Z329"/>
  <c r="U336"/>
  <c r="Y331"/>
  <c r="X333"/>
  <c r="P177"/>
  <c r="O176"/>
  <c r="G213"/>
  <c r="AK191"/>
  <c r="AQ172" l="1"/>
  <c r="AR173"/>
  <c r="AM186"/>
  <c r="AO185"/>
  <c r="AN185"/>
  <c r="AL189"/>
  <c r="AM187"/>
  <c r="AL190"/>
  <c r="L207"/>
  <c r="M207"/>
  <c r="AA331"/>
  <c r="Z331"/>
  <c r="U337"/>
  <c r="X335" s="1"/>
  <c r="X334"/>
  <c r="P178"/>
  <c r="O177"/>
  <c r="G214"/>
  <c r="I213"/>
  <c r="I212"/>
  <c r="AK192"/>
  <c r="AQ173" l="1"/>
  <c r="AR174"/>
  <c r="AN187"/>
  <c r="AO187"/>
  <c r="AM188"/>
  <c r="AN186"/>
  <c r="AO186"/>
  <c r="AL191"/>
  <c r="K208"/>
  <c r="J211"/>
  <c r="J212"/>
  <c r="K209"/>
  <c r="U338"/>
  <c r="Y332"/>
  <c r="P179"/>
  <c r="O178"/>
  <c r="G215"/>
  <c r="I214"/>
  <c r="AQ174" l="1"/>
  <c r="AR175"/>
  <c r="AN188"/>
  <c r="AO188"/>
  <c r="AK193"/>
  <c r="K210"/>
  <c r="L208"/>
  <c r="M208"/>
  <c r="J213"/>
  <c r="L209"/>
  <c r="M209"/>
  <c r="AA332"/>
  <c r="Z332"/>
  <c r="U339"/>
  <c r="X336"/>
  <c r="Y333"/>
  <c r="P180"/>
  <c r="O179"/>
  <c r="G216"/>
  <c r="I215" s="1"/>
  <c r="AQ175" l="1"/>
  <c r="AR176"/>
  <c r="AK194"/>
  <c r="AL192"/>
  <c r="AM189"/>
  <c r="L210"/>
  <c r="M210"/>
  <c r="J214"/>
  <c r="K211"/>
  <c r="Y334"/>
  <c r="Z333"/>
  <c r="AA333"/>
  <c r="U340"/>
  <c r="X337"/>
  <c r="P181"/>
  <c r="O180"/>
  <c r="G217"/>
  <c r="I216"/>
  <c r="J215" s="1"/>
  <c r="AQ176" l="1"/>
  <c r="AR177"/>
  <c r="AO189"/>
  <c r="AN189"/>
  <c r="AL193"/>
  <c r="AK195"/>
  <c r="AM190"/>
  <c r="K212"/>
  <c r="L211"/>
  <c r="M211"/>
  <c r="Y335"/>
  <c r="AA334"/>
  <c r="Z334"/>
  <c r="U341"/>
  <c r="X338"/>
  <c r="P182"/>
  <c r="O181"/>
  <c r="G218"/>
  <c r="I217" s="1"/>
  <c r="AK196"/>
  <c r="AQ177" l="1"/>
  <c r="AR178"/>
  <c r="AM192"/>
  <c r="AM191"/>
  <c r="AN190"/>
  <c r="AO190"/>
  <c r="AL195"/>
  <c r="AL194"/>
  <c r="K213"/>
  <c r="L212"/>
  <c r="M212"/>
  <c r="J216"/>
  <c r="Y336"/>
  <c r="Z335"/>
  <c r="AA335"/>
  <c r="U342"/>
  <c r="X339"/>
  <c r="P183"/>
  <c r="O182"/>
  <c r="G219"/>
  <c r="AQ178" l="1"/>
  <c r="AR179"/>
  <c r="AN192"/>
  <c r="AO192"/>
  <c r="AN191"/>
  <c r="AO191"/>
  <c r="AK197"/>
  <c r="L213"/>
  <c r="M213"/>
  <c r="U343"/>
  <c r="X341" s="1"/>
  <c r="AA336"/>
  <c r="Z336"/>
  <c r="X340"/>
  <c r="Y337"/>
  <c r="P184"/>
  <c r="O183"/>
  <c r="I219"/>
  <c r="G220"/>
  <c r="I218"/>
  <c r="AQ179" l="1"/>
  <c r="AR180"/>
  <c r="AK198"/>
  <c r="AL196"/>
  <c r="AM193"/>
  <c r="K214"/>
  <c r="J218"/>
  <c r="J217"/>
  <c r="K215"/>
  <c r="Y338"/>
  <c r="Z337"/>
  <c r="AA337"/>
  <c r="U344"/>
  <c r="P185"/>
  <c r="O184"/>
  <c r="G221"/>
  <c r="I220"/>
  <c r="J219" s="1"/>
  <c r="AQ180" l="1"/>
  <c r="AR181"/>
  <c r="AO193"/>
  <c r="AN193"/>
  <c r="AL197"/>
  <c r="AK199"/>
  <c r="AM194"/>
  <c r="L214"/>
  <c r="M214"/>
  <c r="K216"/>
  <c r="L215"/>
  <c r="M215"/>
  <c r="X342"/>
  <c r="Y339"/>
  <c r="AA338"/>
  <c r="Z338"/>
  <c r="U345"/>
  <c r="P186"/>
  <c r="O185"/>
  <c r="G222"/>
  <c r="I221" s="1"/>
  <c r="AK200"/>
  <c r="AQ181" l="1"/>
  <c r="AR182"/>
  <c r="AM196"/>
  <c r="AM195"/>
  <c r="AO194"/>
  <c r="AN194"/>
  <c r="AL199"/>
  <c r="AL198"/>
  <c r="K217"/>
  <c r="J220"/>
  <c r="L216"/>
  <c r="M216"/>
  <c r="U346"/>
  <c r="Z339"/>
  <c r="AA339"/>
  <c r="X343"/>
  <c r="Y340"/>
  <c r="P187"/>
  <c r="O186"/>
  <c r="G223"/>
  <c r="I222"/>
  <c r="AQ182" l="1"/>
  <c r="AR183"/>
  <c r="AN196"/>
  <c r="AO196"/>
  <c r="AN195"/>
  <c r="AO195"/>
  <c r="AK201"/>
  <c r="L217"/>
  <c r="M217"/>
  <c r="J221"/>
  <c r="K218"/>
  <c r="Y341"/>
  <c r="AA340"/>
  <c r="Z340"/>
  <c r="U347"/>
  <c r="X344"/>
  <c r="P188"/>
  <c r="O187"/>
  <c r="G224"/>
  <c r="I223" s="1"/>
  <c r="AQ183" l="1"/>
  <c r="AR184"/>
  <c r="AK202"/>
  <c r="AM197"/>
  <c r="AL200"/>
  <c r="K219"/>
  <c r="J222"/>
  <c r="L218"/>
  <c r="M218"/>
  <c r="Z341"/>
  <c r="AA341"/>
  <c r="Y342"/>
  <c r="U348"/>
  <c r="Y343"/>
  <c r="X345"/>
  <c r="P189"/>
  <c r="O188"/>
  <c r="G225"/>
  <c r="AQ184" l="1"/>
  <c r="AR185"/>
  <c r="AO197"/>
  <c r="AN197"/>
  <c r="AL201"/>
  <c r="AK203"/>
  <c r="AM198"/>
  <c r="L219"/>
  <c r="M219"/>
  <c r="AA343"/>
  <c r="Z343"/>
  <c r="AA342"/>
  <c r="Z342"/>
  <c r="X346"/>
  <c r="U349"/>
  <c r="Y344" s="1"/>
  <c r="P190"/>
  <c r="O189"/>
  <c r="I225"/>
  <c r="G226"/>
  <c r="I224"/>
  <c r="AQ185" l="1"/>
  <c r="AR186"/>
  <c r="AM199"/>
  <c r="AL202"/>
  <c r="AN198"/>
  <c r="AO198"/>
  <c r="AK204"/>
  <c r="K220"/>
  <c r="J223"/>
  <c r="J224"/>
  <c r="K221"/>
  <c r="AA344"/>
  <c r="Z344"/>
  <c r="X347"/>
  <c r="U350"/>
  <c r="Y345"/>
  <c r="P191"/>
  <c r="O190"/>
  <c r="G227"/>
  <c r="I226"/>
  <c r="AK205"/>
  <c r="AQ186" l="1"/>
  <c r="AR187"/>
  <c r="AM201"/>
  <c r="AM200"/>
  <c r="AN199"/>
  <c r="AO199"/>
  <c r="AL204"/>
  <c r="AL203"/>
  <c r="K222"/>
  <c r="L220"/>
  <c r="M220"/>
  <c r="J225"/>
  <c r="L221"/>
  <c r="M221"/>
  <c r="AA345"/>
  <c r="Z345"/>
  <c r="U351"/>
  <c r="X349" s="1"/>
  <c r="X348"/>
  <c r="P192"/>
  <c r="O191"/>
  <c r="G228"/>
  <c r="I227" s="1"/>
  <c r="AK206"/>
  <c r="AQ187" l="1"/>
  <c r="AR188"/>
  <c r="AM202"/>
  <c r="AL205"/>
  <c r="AO201"/>
  <c r="AN201"/>
  <c r="AN200"/>
  <c r="AO200"/>
  <c r="L222"/>
  <c r="M222"/>
  <c r="J226"/>
  <c r="K223"/>
  <c r="U352"/>
  <c r="Y346"/>
  <c r="P193"/>
  <c r="O192"/>
  <c r="G229"/>
  <c r="I228"/>
  <c r="AQ188" l="1"/>
  <c r="AR189"/>
  <c r="AN202"/>
  <c r="AO202"/>
  <c r="AK207"/>
  <c r="K224"/>
  <c r="J227"/>
  <c r="L223"/>
  <c r="M223"/>
  <c r="AA346"/>
  <c r="Z346"/>
  <c r="U353"/>
  <c r="X350"/>
  <c r="Y347"/>
  <c r="P194"/>
  <c r="O193"/>
  <c r="G230"/>
  <c r="AQ189" l="1"/>
  <c r="AR190"/>
  <c r="AK208"/>
  <c r="AM203"/>
  <c r="AL206"/>
  <c r="L224"/>
  <c r="M224"/>
  <c r="Z347"/>
  <c r="AA347"/>
  <c r="U354"/>
  <c r="X351"/>
  <c r="Y348"/>
  <c r="P195"/>
  <c r="O194"/>
  <c r="G231"/>
  <c r="I229"/>
  <c r="AQ190" l="1"/>
  <c r="AR191"/>
  <c r="AN203"/>
  <c r="AO203"/>
  <c r="AL207"/>
  <c r="AK209"/>
  <c r="AM204"/>
  <c r="K225"/>
  <c r="J228"/>
  <c r="Y349"/>
  <c r="Z348"/>
  <c r="AA348"/>
  <c r="U355"/>
  <c r="X352"/>
  <c r="P196"/>
  <c r="O195"/>
  <c r="G232"/>
  <c r="I231" s="1"/>
  <c r="I230"/>
  <c r="AQ191" l="1"/>
  <c r="AR192"/>
  <c r="AM205"/>
  <c r="AN204"/>
  <c r="AO204"/>
  <c r="AL208"/>
  <c r="AK210"/>
  <c r="K226"/>
  <c r="K227"/>
  <c r="L225"/>
  <c r="M225"/>
  <c r="J230"/>
  <c r="J229"/>
  <c r="U356"/>
  <c r="Z349"/>
  <c r="AA349"/>
  <c r="X353"/>
  <c r="Y350"/>
  <c r="P197"/>
  <c r="O196"/>
  <c r="G233"/>
  <c r="AK211"/>
  <c r="AQ192" l="1"/>
  <c r="AR193"/>
  <c r="AM206"/>
  <c r="AO205"/>
  <c r="AN205"/>
  <c r="AL209"/>
  <c r="AM207"/>
  <c r="AL210"/>
  <c r="L226"/>
  <c r="M226"/>
  <c r="L227"/>
  <c r="M227"/>
  <c r="Y351"/>
  <c r="X354"/>
  <c r="AA350"/>
  <c r="Z350"/>
  <c r="U357"/>
  <c r="P198"/>
  <c r="O197"/>
  <c r="I233"/>
  <c r="G234"/>
  <c r="I232"/>
  <c r="AK212"/>
  <c r="AQ193" l="1"/>
  <c r="AR194"/>
  <c r="AM208"/>
  <c r="AL211"/>
  <c r="AN207"/>
  <c r="AO207"/>
  <c r="AO206"/>
  <c r="AN206"/>
  <c r="K228"/>
  <c r="J232"/>
  <c r="J231"/>
  <c r="K229"/>
  <c r="X355"/>
  <c r="Y352"/>
  <c r="Z351"/>
  <c r="AA351"/>
  <c r="U358"/>
  <c r="P199"/>
  <c r="O198"/>
  <c r="G235"/>
  <c r="I234"/>
  <c r="J233" s="1"/>
  <c r="AK213"/>
  <c r="AQ194" l="1"/>
  <c r="AR195"/>
  <c r="AN208"/>
  <c r="AO208"/>
  <c r="AL212"/>
  <c r="AM209"/>
  <c r="L229"/>
  <c r="M229"/>
  <c r="L228"/>
  <c r="M228"/>
  <c r="K230"/>
  <c r="X356"/>
  <c r="Y353"/>
  <c r="AA352"/>
  <c r="Z352"/>
  <c r="U359"/>
  <c r="P200"/>
  <c r="O199"/>
  <c r="G236"/>
  <c r="I235" s="1"/>
  <c r="AQ195" l="1"/>
  <c r="AR196"/>
  <c r="AO209"/>
  <c r="AN209"/>
  <c r="AK214"/>
  <c r="J234"/>
  <c r="K231"/>
  <c r="L230"/>
  <c r="M230"/>
  <c r="U360"/>
  <c r="Z353"/>
  <c r="AA353"/>
  <c r="X357"/>
  <c r="Y354"/>
  <c r="P201"/>
  <c r="O200"/>
  <c r="G237"/>
  <c r="I236"/>
  <c r="AQ196" l="1"/>
  <c r="AR197"/>
  <c r="AK215"/>
  <c r="AM210"/>
  <c r="AL213"/>
  <c r="K232"/>
  <c r="L231"/>
  <c r="M231"/>
  <c r="J235"/>
  <c r="Y355"/>
  <c r="X358"/>
  <c r="AA354"/>
  <c r="Z354"/>
  <c r="U361"/>
  <c r="P202"/>
  <c r="O201"/>
  <c r="G238"/>
  <c r="I237" s="1"/>
  <c r="AQ197" l="1"/>
  <c r="AR198"/>
  <c r="AN210"/>
  <c r="AO210"/>
  <c r="AL214"/>
  <c r="AK216"/>
  <c r="AM211"/>
  <c r="K233"/>
  <c r="L232"/>
  <c r="M232"/>
  <c r="J236"/>
  <c r="Z355"/>
  <c r="AA355"/>
  <c r="Y356"/>
  <c r="U362"/>
  <c r="Y357" s="1"/>
  <c r="X359"/>
  <c r="P203"/>
  <c r="O202"/>
  <c r="G239"/>
  <c r="I238"/>
  <c r="AV24"/>
  <c r="AV16"/>
  <c r="AV14"/>
  <c r="AQ198" l="1"/>
  <c r="AR199"/>
  <c r="AM212"/>
  <c r="AL215"/>
  <c r="AN211"/>
  <c r="AO211"/>
  <c r="AK217"/>
  <c r="L233"/>
  <c r="M233"/>
  <c r="J237"/>
  <c r="K234"/>
  <c r="AA357"/>
  <c r="Z357"/>
  <c r="AA356"/>
  <c r="Z356"/>
  <c r="X360"/>
  <c r="U363"/>
  <c r="Y358" s="1"/>
  <c r="P204"/>
  <c r="O203"/>
  <c r="G240"/>
  <c r="I239" s="1"/>
  <c r="AQ199" l="1"/>
  <c r="AR200"/>
  <c r="AM213"/>
  <c r="AN212"/>
  <c r="AO212"/>
  <c r="AL216"/>
  <c r="AK218"/>
  <c r="L234"/>
  <c r="M234"/>
  <c r="J238"/>
  <c r="K235"/>
  <c r="AA358"/>
  <c r="Z358"/>
  <c r="U364"/>
  <c r="Y359" s="1"/>
  <c r="X361"/>
  <c r="P205"/>
  <c r="O204"/>
  <c r="G241"/>
  <c r="I240"/>
  <c r="AQ200" l="1"/>
  <c r="AR201"/>
  <c r="AM214"/>
  <c r="AO213"/>
  <c r="AN213"/>
  <c r="AL217"/>
  <c r="AK219"/>
  <c r="K236"/>
  <c r="J239"/>
  <c r="L235"/>
  <c r="M235"/>
  <c r="AA359"/>
  <c r="Z359"/>
  <c r="X362"/>
  <c r="U365"/>
  <c r="P206"/>
  <c r="O205"/>
  <c r="G242"/>
  <c r="I241" s="1"/>
  <c r="AQ201" l="1"/>
  <c r="AR202"/>
  <c r="AN214"/>
  <c r="AO214"/>
  <c r="AL218"/>
  <c r="AK220"/>
  <c r="AM215"/>
  <c r="K237"/>
  <c r="L236"/>
  <c r="M236"/>
  <c r="J240"/>
  <c r="Y360"/>
  <c r="X363"/>
  <c r="U366"/>
  <c r="P207"/>
  <c r="O206"/>
  <c r="G243"/>
  <c r="I242"/>
  <c r="AQ202" l="1"/>
  <c r="AR203"/>
  <c r="AM216"/>
  <c r="AL219"/>
  <c r="AN215"/>
  <c r="AO215"/>
  <c r="AK221"/>
  <c r="K238"/>
  <c r="L237"/>
  <c r="M237"/>
  <c r="J241"/>
  <c r="Y361"/>
  <c r="AA360"/>
  <c r="Z360"/>
  <c r="U367"/>
  <c r="X364"/>
  <c r="P208"/>
  <c r="O207"/>
  <c r="G244"/>
  <c r="I243" s="1"/>
  <c r="AK222"/>
  <c r="AQ203" l="1"/>
  <c r="AR204"/>
  <c r="AM218"/>
  <c r="AM217"/>
  <c r="AN216"/>
  <c r="AO216"/>
  <c r="AL220"/>
  <c r="AL221"/>
  <c r="L238"/>
  <c r="M238"/>
  <c r="J242"/>
  <c r="K239"/>
  <c r="U368"/>
  <c r="Z361"/>
  <c r="AA361"/>
  <c r="X365"/>
  <c r="Y362"/>
  <c r="P209"/>
  <c r="O208"/>
  <c r="G245"/>
  <c r="AQ204" l="1"/>
  <c r="AR205"/>
  <c r="AN218"/>
  <c r="AO218"/>
  <c r="AN217"/>
  <c r="AO217"/>
  <c r="AK223"/>
  <c r="L239"/>
  <c r="M239"/>
  <c r="Y363"/>
  <c r="X366"/>
  <c r="AA362"/>
  <c r="Z362"/>
  <c r="U369"/>
  <c r="P210"/>
  <c r="O209"/>
  <c r="G246"/>
  <c r="I245" s="1"/>
  <c r="I244"/>
  <c r="AK224"/>
  <c r="AQ205" l="1"/>
  <c r="AR206"/>
  <c r="AM220"/>
  <c r="AM219"/>
  <c r="AL222"/>
  <c r="AL223"/>
  <c r="K240"/>
  <c r="J244"/>
  <c r="J243"/>
  <c r="K241"/>
  <c r="Y364"/>
  <c r="Z363"/>
  <c r="AA363"/>
  <c r="U370"/>
  <c r="X367"/>
  <c r="P211"/>
  <c r="O210"/>
  <c r="G247"/>
  <c r="I246"/>
  <c r="J245" s="1"/>
  <c r="AQ206" l="1"/>
  <c r="AR207"/>
  <c r="AN220"/>
  <c r="AO220"/>
  <c r="AN219"/>
  <c r="AO219"/>
  <c r="AK225"/>
  <c r="L240"/>
  <c r="M240"/>
  <c r="K242"/>
  <c r="L241"/>
  <c r="M241"/>
  <c r="U371"/>
  <c r="X369" s="1"/>
  <c r="AA364"/>
  <c r="Z364"/>
  <c r="X368"/>
  <c r="Y365"/>
  <c r="P212"/>
  <c r="O211"/>
  <c r="G248"/>
  <c r="I247" s="1"/>
  <c r="AQ207" l="1"/>
  <c r="AR208"/>
  <c r="AK226"/>
  <c r="AL224"/>
  <c r="AM221"/>
  <c r="K243"/>
  <c r="J246"/>
  <c r="L242"/>
  <c r="M242"/>
  <c r="Y366"/>
  <c r="Z365"/>
  <c r="AA365"/>
  <c r="U372"/>
  <c r="P213"/>
  <c r="O212"/>
  <c r="G249"/>
  <c r="I248"/>
  <c r="AQ208" l="1"/>
  <c r="AR209"/>
  <c r="AO221"/>
  <c r="AN221"/>
  <c r="AL225"/>
  <c r="AK227"/>
  <c r="AM222"/>
  <c r="K244"/>
  <c r="L243"/>
  <c r="M243"/>
  <c r="J247"/>
  <c r="X370"/>
  <c r="Y367"/>
  <c r="AA366"/>
  <c r="Z366"/>
  <c r="U373"/>
  <c r="P214"/>
  <c r="O213"/>
  <c r="I249"/>
  <c r="G250"/>
  <c r="AQ209" l="1"/>
  <c r="AR210"/>
  <c r="AN222"/>
  <c r="AO222"/>
  <c r="AM223"/>
  <c r="AL226"/>
  <c r="AK228"/>
  <c r="K245"/>
  <c r="L244"/>
  <c r="M244"/>
  <c r="J248"/>
  <c r="U374"/>
  <c r="Z367"/>
  <c r="AA367"/>
  <c r="X371"/>
  <c r="Y368"/>
  <c r="P215"/>
  <c r="O214"/>
  <c r="G251"/>
  <c r="I250"/>
  <c r="AQ210" l="1"/>
  <c r="AR211"/>
  <c r="AM224"/>
  <c r="AN223"/>
  <c r="AO223"/>
  <c r="AL227"/>
  <c r="AK229"/>
  <c r="L245"/>
  <c r="M245"/>
  <c r="K246"/>
  <c r="J249"/>
  <c r="Y369"/>
  <c r="AA368"/>
  <c r="Z368"/>
  <c r="U375"/>
  <c r="X372"/>
  <c r="P216"/>
  <c r="O215"/>
  <c r="G252"/>
  <c r="I251" s="1"/>
  <c r="AQ211" l="1"/>
  <c r="AR212"/>
  <c r="AN224"/>
  <c r="AO224"/>
  <c r="AM225"/>
  <c r="AL228"/>
  <c r="AK230"/>
  <c r="K247"/>
  <c r="L246"/>
  <c r="M246"/>
  <c r="J250"/>
  <c r="Y370"/>
  <c r="Z369"/>
  <c r="AA369"/>
  <c r="U376"/>
  <c r="Y371" s="1"/>
  <c r="X373"/>
  <c r="P217"/>
  <c r="O216"/>
  <c r="G253"/>
  <c r="I252"/>
  <c r="AQ212" l="1"/>
  <c r="AR213"/>
  <c r="AM226"/>
  <c r="AN225"/>
  <c r="AO225"/>
  <c r="AL229"/>
  <c r="AK231"/>
  <c r="L247"/>
  <c r="M247"/>
  <c r="J251"/>
  <c r="K248"/>
  <c r="AA371"/>
  <c r="Z371"/>
  <c r="AA370"/>
  <c r="Z370"/>
  <c r="X374"/>
  <c r="U377"/>
  <c r="Y372" s="1"/>
  <c r="P218"/>
  <c r="O217"/>
  <c r="G254"/>
  <c r="I253" s="1"/>
  <c r="J252" s="1"/>
  <c r="AK232"/>
  <c r="AQ213" l="1"/>
  <c r="AR214"/>
  <c r="AM228"/>
  <c r="AM227"/>
  <c r="AN226"/>
  <c r="AO226"/>
  <c r="AL231"/>
  <c r="AL230"/>
  <c r="K249"/>
  <c r="L248"/>
  <c r="M248"/>
  <c r="AA372"/>
  <c r="Z372"/>
  <c r="U378"/>
  <c r="Y373"/>
  <c r="X375"/>
  <c r="P219"/>
  <c r="O218"/>
  <c r="G255"/>
  <c r="I254"/>
  <c r="AK233"/>
  <c r="AQ214" l="1"/>
  <c r="AR215"/>
  <c r="AM229"/>
  <c r="AL232"/>
  <c r="AO228"/>
  <c r="AN228"/>
  <c r="AN227"/>
  <c r="AO227"/>
  <c r="J253"/>
  <c r="K250"/>
  <c r="L249"/>
  <c r="M249"/>
  <c r="AA373"/>
  <c r="Z373"/>
  <c r="U379"/>
  <c r="X376"/>
  <c r="P220"/>
  <c r="O219"/>
  <c r="I255"/>
  <c r="J254" s="1"/>
  <c r="G256"/>
  <c r="AQ215" l="1"/>
  <c r="AR216"/>
  <c r="AO229"/>
  <c r="AN229"/>
  <c r="AK234"/>
  <c r="L250"/>
  <c r="M250"/>
  <c r="K251"/>
  <c r="U380"/>
  <c r="P221"/>
  <c r="O220"/>
  <c r="G257"/>
  <c r="I256"/>
  <c r="J255" s="1"/>
  <c r="AQ216" l="1"/>
  <c r="AR217"/>
  <c r="AK235"/>
  <c r="AM230"/>
  <c r="AL233"/>
  <c r="K252"/>
  <c r="L251"/>
  <c r="M251"/>
  <c r="Y374"/>
  <c r="X378"/>
  <c r="X377"/>
  <c r="X379"/>
  <c r="U381"/>
  <c r="Y375"/>
  <c r="P222"/>
  <c r="O221"/>
  <c r="G258"/>
  <c r="I257" s="1"/>
  <c r="AQ217" l="1"/>
  <c r="AR218"/>
  <c r="AN230"/>
  <c r="AO230"/>
  <c r="AL234"/>
  <c r="AK236"/>
  <c r="AM231"/>
  <c r="K253"/>
  <c r="L252"/>
  <c r="M252"/>
  <c r="J256"/>
  <c r="Z375"/>
  <c r="AA375"/>
  <c r="U382"/>
  <c r="AA374"/>
  <c r="Z374"/>
  <c r="Y376"/>
  <c r="P223"/>
  <c r="O222"/>
  <c r="G259"/>
  <c r="I258"/>
  <c r="AQ218" l="1"/>
  <c r="AR219"/>
  <c r="AM232"/>
  <c r="AL235"/>
  <c r="AN231"/>
  <c r="AO231"/>
  <c r="AK237"/>
  <c r="L253"/>
  <c r="M253"/>
  <c r="K254"/>
  <c r="J257"/>
  <c r="AA376"/>
  <c r="Z376"/>
  <c r="U383"/>
  <c r="X380"/>
  <c r="Y377"/>
  <c r="P224"/>
  <c r="O223"/>
  <c r="I259"/>
  <c r="G260"/>
  <c r="AQ219" l="1"/>
  <c r="AR220"/>
  <c r="AN232"/>
  <c r="AO232"/>
  <c r="AK238"/>
  <c r="AM233"/>
  <c r="AL236"/>
  <c r="K255"/>
  <c r="L254"/>
  <c r="M254"/>
  <c r="J258"/>
  <c r="Z377"/>
  <c r="AA377"/>
  <c r="U384"/>
  <c r="X381"/>
  <c r="Y378"/>
  <c r="P225"/>
  <c r="O224"/>
  <c r="G261"/>
  <c r="I260"/>
  <c r="AQ220" l="1"/>
  <c r="AR221"/>
  <c r="AM234"/>
  <c r="AL237"/>
  <c r="AN233"/>
  <c r="AO233"/>
  <c r="AK239"/>
  <c r="K256"/>
  <c r="L255"/>
  <c r="M255"/>
  <c r="J259"/>
  <c r="Y379"/>
  <c r="AA378"/>
  <c r="Z378"/>
  <c r="U385"/>
  <c r="X382"/>
  <c r="P226"/>
  <c r="O225"/>
  <c r="G262"/>
  <c r="I261" s="1"/>
  <c r="AK240"/>
  <c r="AQ221" l="1"/>
  <c r="AR222"/>
  <c r="AM235"/>
  <c r="AN234"/>
  <c r="AO234"/>
  <c r="AL238"/>
  <c r="AL239"/>
  <c r="AM236"/>
  <c r="L256"/>
  <c r="M256"/>
  <c r="J260"/>
  <c r="K257"/>
  <c r="X383"/>
  <c r="U386"/>
  <c r="Z379"/>
  <c r="AA379"/>
  <c r="Y380"/>
  <c r="P227"/>
  <c r="O226"/>
  <c r="G263"/>
  <c r="I262"/>
  <c r="J261" s="1"/>
  <c r="AQ222" l="1"/>
  <c r="AR223"/>
  <c r="AN236"/>
  <c r="AO236"/>
  <c r="AN235"/>
  <c r="AO235"/>
  <c r="AK241"/>
  <c r="K258"/>
  <c r="L257"/>
  <c r="M257"/>
  <c r="X384"/>
  <c r="AA380"/>
  <c r="Z380"/>
  <c r="X385"/>
  <c r="U387"/>
  <c r="Y381"/>
  <c r="P228"/>
  <c r="O227"/>
  <c r="I263"/>
  <c r="G264"/>
  <c r="AQ223" l="1"/>
  <c r="AR224"/>
  <c r="AK242"/>
  <c r="AM237"/>
  <c r="AL240"/>
  <c r="K259"/>
  <c r="L258"/>
  <c r="M258"/>
  <c r="J262"/>
  <c r="Y382"/>
  <c r="Z381"/>
  <c r="AA381"/>
  <c r="U388"/>
  <c r="P229"/>
  <c r="O228"/>
  <c r="G265"/>
  <c r="I264"/>
  <c r="AQ224" l="1"/>
  <c r="AR225"/>
  <c r="AO237"/>
  <c r="AN237"/>
  <c r="AL241"/>
  <c r="AK243"/>
  <c r="AM238"/>
  <c r="K260"/>
  <c r="L259"/>
  <c r="M259"/>
  <c r="J263"/>
  <c r="AA382"/>
  <c r="Z382"/>
  <c r="U389"/>
  <c r="X386"/>
  <c r="Y383"/>
  <c r="P230"/>
  <c r="O229"/>
  <c r="G266"/>
  <c r="I265" s="1"/>
  <c r="AQ225" l="1"/>
  <c r="AR226"/>
  <c r="AM239"/>
  <c r="AN238"/>
  <c r="AO238"/>
  <c r="AL242"/>
  <c r="AK244"/>
  <c r="K261"/>
  <c r="L260"/>
  <c r="M260"/>
  <c r="J264"/>
  <c r="U390"/>
  <c r="Z383"/>
  <c r="AA383"/>
  <c r="P231"/>
  <c r="O230"/>
  <c r="G267"/>
  <c r="I266"/>
  <c r="AQ226" l="1"/>
  <c r="AR227"/>
  <c r="AN239"/>
  <c r="AO239"/>
  <c r="AL243"/>
  <c r="AK245"/>
  <c r="AM240"/>
  <c r="L261"/>
  <c r="M261"/>
  <c r="K262"/>
  <c r="J265"/>
  <c r="Y384"/>
  <c r="Y385"/>
  <c r="X387"/>
  <c r="X388"/>
  <c r="U391"/>
  <c r="P232"/>
  <c r="O231"/>
  <c r="I267"/>
  <c r="G268"/>
  <c r="AQ227" l="1"/>
  <c r="AR228"/>
  <c r="AM241"/>
  <c r="AL244"/>
  <c r="AN240"/>
  <c r="AO240"/>
  <c r="AK246"/>
  <c r="K263"/>
  <c r="L262"/>
  <c r="M262"/>
  <c r="J266"/>
  <c r="AA385"/>
  <c r="Z385"/>
  <c r="AA384"/>
  <c r="Z384"/>
  <c r="U392"/>
  <c r="Y387" s="1"/>
  <c r="Y386"/>
  <c r="P233"/>
  <c r="O232"/>
  <c r="G269"/>
  <c r="I268"/>
  <c r="AK247"/>
  <c r="AQ228" l="1"/>
  <c r="AR229"/>
  <c r="AM243"/>
  <c r="AM242"/>
  <c r="AN241"/>
  <c r="AO241"/>
  <c r="AL246"/>
  <c r="AK248"/>
  <c r="AL245"/>
  <c r="K264"/>
  <c r="L263"/>
  <c r="M263"/>
  <c r="J267"/>
  <c r="AA387"/>
  <c r="Z387"/>
  <c r="AA386"/>
  <c r="Z386"/>
  <c r="X389"/>
  <c r="X390"/>
  <c r="U393"/>
  <c r="P234"/>
  <c r="O233"/>
  <c r="G270"/>
  <c r="I269" s="1"/>
  <c r="AQ229" l="1"/>
  <c r="AR230"/>
  <c r="AM244"/>
  <c r="AN243"/>
  <c r="AO243"/>
  <c r="AN242"/>
  <c r="AO242"/>
  <c r="AL247"/>
  <c r="K265"/>
  <c r="L264"/>
  <c r="M264"/>
  <c r="J268"/>
  <c r="Y388"/>
  <c r="X391"/>
  <c r="U394"/>
  <c r="P235"/>
  <c r="O234"/>
  <c r="G271"/>
  <c r="I270"/>
  <c r="AK249"/>
  <c r="AQ230" l="1"/>
  <c r="AR231"/>
  <c r="AN244"/>
  <c r="AO244"/>
  <c r="AL248"/>
  <c r="AM245"/>
  <c r="L265"/>
  <c r="M265"/>
  <c r="K266"/>
  <c r="J269"/>
  <c r="Y389"/>
  <c r="AA388"/>
  <c r="Z388"/>
  <c r="X392"/>
  <c r="U395"/>
  <c r="P236"/>
  <c r="O235"/>
  <c r="G272"/>
  <c r="I271" s="1"/>
  <c r="AQ231" l="1"/>
  <c r="AR232"/>
  <c r="AO245"/>
  <c r="AN245"/>
  <c r="AK250"/>
  <c r="K267"/>
  <c r="J270"/>
  <c r="L266"/>
  <c r="M266"/>
  <c r="Y390"/>
  <c r="X393"/>
  <c r="Z389"/>
  <c r="AA389"/>
  <c r="U396"/>
  <c r="P237"/>
  <c r="O236"/>
  <c r="G273"/>
  <c r="I272"/>
  <c r="AQ232" l="1"/>
  <c r="AR233"/>
  <c r="AK251"/>
  <c r="AM246"/>
  <c r="AL249"/>
  <c r="K268"/>
  <c r="L267"/>
  <c r="M267"/>
  <c r="J271"/>
  <c r="Y391"/>
  <c r="AA390"/>
  <c r="Z390"/>
  <c r="X394"/>
  <c r="U397"/>
  <c r="P238"/>
  <c r="O237"/>
  <c r="G274"/>
  <c r="I273" s="1"/>
  <c r="AQ233" l="1"/>
  <c r="AR234"/>
  <c r="AN246"/>
  <c r="AO246"/>
  <c r="AL250"/>
  <c r="AK252"/>
  <c r="AM247"/>
  <c r="K269"/>
  <c r="L268"/>
  <c r="M268"/>
  <c r="J272"/>
  <c r="Y392"/>
  <c r="X395"/>
  <c r="Z391"/>
  <c r="AA391"/>
  <c r="U398"/>
  <c r="P239"/>
  <c r="O238"/>
  <c r="G275"/>
  <c r="I274"/>
  <c r="AK253"/>
  <c r="AQ234" l="1"/>
  <c r="AR235"/>
  <c r="AM249"/>
  <c r="AM248"/>
  <c r="AL251"/>
  <c r="AN247"/>
  <c r="AO247"/>
  <c r="AL252"/>
  <c r="L269"/>
  <c r="M269"/>
  <c r="K270"/>
  <c r="J273"/>
  <c r="AA392"/>
  <c r="Z392"/>
  <c r="Y393"/>
  <c r="U399"/>
  <c r="X396"/>
  <c r="P240"/>
  <c r="O239"/>
  <c r="G276"/>
  <c r="I275" s="1"/>
  <c r="AQ235" l="1"/>
  <c r="AR236"/>
  <c r="AN249"/>
  <c r="AO249"/>
  <c r="AN248"/>
  <c r="AO248"/>
  <c r="AK254"/>
  <c r="K271"/>
  <c r="L270"/>
  <c r="M270"/>
  <c r="J274"/>
  <c r="X397"/>
  <c r="U400"/>
  <c r="Z393"/>
  <c r="AA393"/>
  <c r="Y394"/>
  <c r="P241"/>
  <c r="O240"/>
  <c r="G277"/>
  <c r="I276"/>
  <c r="AQ236" l="1"/>
  <c r="AR237"/>
  <c r="AK255"/>
  <c r="AM250"/>
  <c r="AL253"/>
  <c r="L271"/>
  <c r="M271"/>
  <c r="J275"/>
  <c r="K272"/>
  <c r="X398"/>
  <c r="AA394"/>
  <c r="Z394"/>
  <c r="X399"/>
  <c r="U401"/>
  <c r="Y395"/>
  <c r="P242"/>
  <c r="O241"/>
  <c r="G278"/>
  <c r="I277" s="1"/>
  <c r="J276" s="1"/>
  <c r="AQ237" l="1"/>
  <c r="AR238"/>
  <c r="AN250"/>
  <c r="AO250"/>
  <c r="AL254"/>
  <c r="AK256"/>
  <c r="AM251"/>
  <c r="K273"/>
  <c r="L272"/>
  <c r="M272"/>
  <c r="Z395"/>
  <c r="AA395"/>
  <c r="U402"/>
  <c r="Y396"/>
  <c r="P243"/>
  <c r="O242"/>
  <c r="G279"/>
  <c r="I278"/>
  <c r="AQ238" l="1"/>
  <c r="AR239"/>
  <c r="AM252"/>
  <c r="AN251"/>
  <c r="AO251"/>
  <c r="AL255"/>
  <c r="AK257"/>
  <c r="J277"/>
  <c r="K274"/>
  <c r="L273"/>
  <c r="M273"/>
  <c r="Y397"/>
  <c r="AA396"/>
  <c r="Z396"/>
  <c r="U403"/>
  <c r="X400"/>
  <c r="P244"/>
  <c r="O243"/>
  <c r="G280"/>
  <c r="I279" s="1"/>
  <c r="AK258"/>
  <c r="AQ239" l="1"/>
  <c r="AR240"/>
  <c r="AM253"/>
  <c r="AN252"/>
  <c r="AO252"/>
  <c r="AL256"/>
  <c r="AL257"/>
  <c r="AM254"/>
  <c r="L274"/>
  <c r="M274"/>
  <c r="K275"/>
  <c r="J278"/>
  <c r="Y398"/>
  <c r="Z397"/>
  <c r="AA397"/>
  <c r="U404"/>
  <c r="Y399"/>
  <c r="X401"/>
  <c r="P245"/>
  <c r="O244"/>
  <c r="G281"/>
  <c r="I280"/>
  <c r="AQ240" l="1"/>
  <c r="AR241"/>
  <c r="AN253"/>
  <c r="AO253"/>
  <c r="AK259"/>
  <c r="AN254"/>
  <c r="AO254"/>
  <c r="L275"/>
  <c r="M275"/>
  <c r="K276"/>
  <c r="J279"/>
  <c r="AA399"/>
  <c r="Z399"/>
  <c r="AA398"/>
  <c r="Z398"/>
  <c r="U405"/>
  <c r="Y400" s="1"/>
  <c r="X402"/>
  <c r="P246"/>
  <c r="O245"/>
  <c r="G282"/>
  <c r="I281" s="1"/>
  <c r="J280" s="1"/>
  <c r="AQ241" l="1"/>
  <c r="AR242"/>
  <c r="AK260"/>
  <c r="AL258"/>
  <c r="AM255"/>
  <c r="K277"/>
  <c r="L276"/>
  <c r="M276"/>
  <c r="AA400"/>
  <c r="Z400"/>
  <c r="X403"/>
  <c r="U406"/>
  <c r="Y401"/>
  <c r="P247"/>
  <c r="O246"/>
  <c r="G283"/>
  <c r="I282"/>
  <c r="AQ242" l="1"/>
  <c r="AR243"/>
  <c r="AN255"/>
  <c r="AO255"/>
  <c r="AL259"/>
  <c r="AK261"/>
  <c r="AM256"/>
  <c r="K278"/>
  <c r="L277"/>
  <c r="M277"/>
  <c r="J281"/>
  <c r="AA401"/>
  <c r="Z401"/>
  <c r="X405"/>
  <c r="U407"/>
  <c r="X404"/>
  <c r="P248"/>
  <c r="O247"/>
  <c r="G284"/>
  <c r="I283" s="1"/>
  <c r="AQ243" l="1"/>
  <c r="AR244"/>
  <c r="AM257"/>
  <c r="AN256"/>
  <c r="AO256"/>
  <c r="AL260"/>
  <c r="AK262"/>
  <c r="K279"/>
  <c r="L278"/>
  <c r="M278"/>
  <c r="J282"/>
  <c r="U408"/>
  <c r="Y402"/>
  <c r="P249"/>
  <c r="O248"/>
  <c r="G285"/>
  <c r="I284"/>
  <c r="AK263"/>
  <c r="AQ244" l="1"/>
  <c r="AR245"/>
  <c r="AM259"/>
  <c r="AM258"/>
  <c r="AN257"/>
  <c r="AO257"/>
  <c r="AL261"/>
  <c r="AL262"/>
  <c r="L279"/>
  <c r="M279"/>
  <c r="J283"/>
  <c r="K280"/>
  <c r="AA402"/>
  <c r="Z402"/>
  <c r="U409"/>
  <c r="X406"/>
  <c r="Y403"/>
  <c r="P250"/>
  <c r="O249"/>
  <c r="I285"/>
  <c r="G286"/>
  <c r="AK264"/>
  <c r="AQ245" l="1"/>
  <c r="AR246"/>
  <c r="AM260"/>
  <c r="AL263"/>
  <c r="AN259"/>
  <c r="AO259"/>
  <c r="AN258"/>
  <c r="AO258"/>
  <c r="K281"/>
  <c r="L280"/>
  <c r="M280"/>
  <c r="J284"/>
  <c r="Z403"/>
  <c r="AA403"/>
  <c r="U410"/>
  <c r="X407"/>
  <c r="Y404"/>
  <c r="P251"/>
  <c r="O250"/>
  <c r="G287"/>
  <c r="I286"/>
  <c r="AK265"/>
  <c r="AQ246" l="1"/>
  <c r="AR247"/>
  <c r="AM261"/>
  <c r="AL264"/>
  <c r="AN260"/>
  <c r="AO260"/>
  <c r="L281"/>
  <c r="M281"/>
  <c r="J285"/>
  <c r="K282"/>
  <c r="Y405"/>
  <c r="AA404"/>
  <c r="Z404"/>
  <c r="U411"/>
  <c r="X408"/>
  <c r="P252"/>
  <c r="O251"/>
  <c r="I287"/>
  <c r="J286" s="1"/>
  <c r="G288"/>
  <c r="AQ247" l="1"/>
  <c r="AR248"/>
  <c r="AN261"/>
  <c r="AO261"/>
  <c r="AK266"/>
  <c r="K283"/>
  <c r="L282"/>
  <c r="M282"/>
  <c r="U412"/>
  <c r="Z405"/>
  <c r="AA405"/>
  <c r="X409"/>
  <c r="Y406"/>
  <c r="P253"/>
  <c r="O252"/>
  <c r="G289"/>
  <c r="I288"/>
  <c r="AQ248" l="1"/>
  <c r="AR249"/>
  <c r="AK267"/>
  <c r="AM262"/>
  <c r="AL265"/>
  <c r="K284"/>
  <c r="L283"/>
  <c r="M283"/>
  <c r="J287"/>
  <c r="Y407"/>
  <c r="X410"/>
  <c r="AA406"/>
  <c r="Z406"/>
  <c r="U413"/>
  <c r="P254"/>
  <c r="O253"/>
  <c r="G290"/>
  <c r="I289" s="1"/>
  <c r="AQ249" l="1"/>
  <c r="AR250"/>
  <c r="AN262"/>
  <c r="AO262"/>
  <c r="AL266"/>
  <c r="AK268"/>
  <c r="AM263"/>
  <c r="K285"/>
  <c r="L284"/>
  <c r="M284"/>
  <c r="J288"/>
  <c r="X411"/>
  <c r="Y408"/>
  <c r="Z407"/>
  <c r="AA407"/>
  <c r="U414"/>
  <c r="X412"/>
  <c r="P255"/>
  <c r="O254"/>
  <c r="G291"/>
  <c r="I290"/>
  <c r="AK269"/>
  <c r="AQ250" l="1"/>
  <c r="AR251"/>
  <c r="AM265"/>
  <c r="AM264"/>
  <c r="AL267"/>
  <c r="AN263"/>
  <c r="AO263"/>
  <c r="AL268"/>
  <c r="L285"/>
  <c r="M285"/>
  <c r="J289"/>
  <c r="K286"/>
  <c r="Y409"/>
  <c r="AA408"/>
  <c r="Z408"/>
  <c r="U415"/>
  <c r="P256"/>
  <c r="O255"/>
  <c r="G292"/>
  <c r="I291" s="1"/>
  <c r="AQ251" l="1"/>
  <c r="AR252"/>
  <c r="AN265"/>
  <c r="AO265"/>
  <c r="AN264"/>
  <c r="AO264"/>
  <c r="AK270"/>
  <c r="K287"/>
  <c r="J290"/>
  <c r="L286"/>
  <c r="M286"/>
  <c r="U416"/>
  <c r="Z409"/>
  <c r="AA409"/>
  <c r="X413"/>
  <c r="Y410"/>
  <c r="P257"/>
  <c r="O256"/>
  <c r="G293"/>
  <c r="I292"/>
  <c r="AQ252" l="1"/>
  <c r="AR253"/>
  <c r="AK271"/>
  <c r="AM266"/>
  <c r="AL269"/>
  <c r="L287"/>
  <c r="M287"/>
  <c r="K288"/>
  <c r="J291"/>
  <c r="Y411"/>
  <c r="X414"/>
  <c r="AA410"/>
  <c r="Z410"/>
  <c r="U417"/>
  <c r="P258"/>
  <c r="O257"/>
  <c r="I293"/>
  <c r="G294"/>
  <c r="AQ253" l="1"/>
  <c r="AR254"/>
  <c r="AN266"/>
  <c r="AO266"/>
  <c r="AL270"/>
  <c r="AK272"/>
  <c r="AM267"/>
  <c r="K289"/>
  <c r="L288"/>
  <c r="M288"/>
  <c r="J292"/>
  <c r="Y412"/>
  <c r="AA411"/>
  <c r="Z411"/>
  <c r="U418"/>
  <c r="Y413"/>
  <c r="X415"/>
  <c r="P259"/>
  <c r="O258"/>
  <c r="G295"/>
  <c r="I294"/>
  <c r="AQ254" l="1"/>
  <c r="AR255"/>
  <c r="AM268"/>
  <c r="AL271"/>
  <c r="AN267"/>
  <c r="AO267"/>
  <c r="AK273"/>
  <c r="K290"/>
  <c r="L289"/>
  <c r="M289"/>
  <c r="J293"/>
  <c r="AA413"/>
  <c r="Z413"/>
  <c r="AA412"/>
  <c r="Z412"/>
  <c r="X416"/>
  <c r="U419"/>
  <c r="Y414" s="1"/>
  <c r="P260"/>
  <c r="O259"/>
  <c r="G296"/>
  <c r="I295" s="1"/>
  <c r="AQ255" l="1"/>
  <c r="AR256"/>
  <c r="AM269"/>
  <c r="AN268"/>
  <c r="AO268"/>
  <c r="AL272"/>
  <c r="AK274"/>
  <c r="L290"/>
  <c r="M290"/>
  <c r="K291"/>
  <c r="J294"/>
  <c r="AA414"/>
  <c r="Z414"/>
  <c r="X417"/>
  <c r="U420"/>
  <c r="Y415"/>
  <c r="P261"/>
  <c r="O260"/>
  <c r="G297"/>
  <c r="I296"/>
  <c r="AK275"/>
  <c r="AQ256" l="1"/>
  <c r="AR257"/>
  <c r="AM270"/>
  <c r="AN269"/>
  <c r="AO269"/>
  <c r="AL273"/>
  <c r="AL274"/>
  <c r="AM271"/>
  <c r="K292"/>
  <c r="L291"/>
  <c r="M291"/>
  <c r="J295"/>
  <c r="AA415"/>
  <c r="Z415"/>
  <c r="X419"/>
  <c r="U421"/>
  <c r="X418"/>
  <c r="P262"/>
  <c r="O261"/>
  <c r="G298"/>
  <c r="I297" s="1"/>
  <c r="AQ257" l="1"/>
  <c r="AR258"/>
  <c r="AN270"/>
  <c r="AO270"/>
  <c r="AN271"/>
  <c r="AO271"/>
  <c r="AK276"/>
  <c r="K293"/>
  <c r="L292"/>
  <c r="M292"/>
  <c r="J296"/>
  <c r="U422"/>
  <c r="Y416"/>
  <c r="P263"/>
  <c r="O262"/>
  <c r="G299"/>
  <c r="I298"/>
  <c r="AQ258" l="1"/>
  <c r="AR259"/>
  <c r="AK277"/>
  <c r="AM272"/>
  <c r="AL275"/>
  <c r="L293"/>
  <c r="M293"/>
  <c r="K294"/>
  <c r="J297"/>
  <c r="AA416"/>
  <c r="Z416"/>
  <c r="U423"/>
  <c r="X420"/>
  <c r="Y417"/>
  <c r="O263"/>
  <c r="P264"/>
  <c r="G300"/>
  <c r="I299" s="1"/>
  <c r="AQ259" l="1"/>
  <c r="AR260"/>
  <c r="AN272"/>
  <c r="AO272"/>
  <c r="AL276"/>
  <c r="AK278"/>
  <c r="AM273"/>
  <c r="K295"/>
  <c r="L294"/>
  <c r="M294"/>
  <c r="J298"/>
  <c r="Z417"/>
  <c r="AA417"/>
  <c r="U424"/>
  <c r="X421"/>
  <c r="Y418"/>
  <c r="P265"/>
  <c r="O264"/>
  <c r="G301"/>
  <c r="I300"/>
  <c r="AK279"/>
  <c r="AQ260" l="1"/>
  <c r="AR261"/>
  <c r="AM275"/>
  <c r="AM274"/>
  <c r="AL277"/>
  <c r="AN273"/>
  <c r="AO273"/>
  <c r="AL278"/>
  <c r="L295"/>
  <c r="M295"/>
  <c r="J299"/>
  <c r="K296"/>
  <c r="Y419"/>
  <c r="AA418"/>
  <c r="Z418"/>
  <c r="U425"/>
  <c r="X422"/>
  <c r="P266"/>
  <c r="O265"/>
  <c r="G302"/>
  <c r="I301" s="1"/>
  <c r="AQ261" l="1"/>
  <c r="AR262"/>
  <c r="AN275"/>
  <c r="AO275"/>
  <c r="AN274"/>
  <c r="AO274"/>
  <c r="AK280"/>
  <c r="K297"/>
  <c r="J300"/>
  <c r="L296"/>
  <c r="M296"/>
  <c r="U426"/>
  <c r="Z419"/>
  <c r="AA419"/>
  <c r="P267"/>
  <c r="O266"/>
  <c r="G303"/>
  <c r="I302"/>
  <c r="AQ262" l="1"/>
  <c r="AR263"/>
  <c r="AK281"/>
  <c r="AM276"/>
  <c r="AL279"/>
  <c r="L297"/>
  <c r="M297"/>
  <c r="J301"/>
  <c r="K298"/>
  <c r="Y420"/>
  <c r="X423"/>
  <c r="X424"/>
  <c r="U427"/>
  <c r="Y421"/>
  <c r="P268"/>
  <c r="O267"/>
  <c r="I303"/>
  <c r="J302" s="1"/>
  <c r="G304"/>
  <c r="AQ263" l="1"/>
  <c r="AR264"/>
  <c r="AN276"/>
  <c r="AO276"/>
  <c r="AL280"/>
  <c r="AK282"/>
  <c r="AM277"/>
  <c r="K299"/>
  <c r="L298"/>
  <c r="M298"/>
  <c r="X425"/>
  <c r="Z421"/>
  <c r="AA421"/>
  <c r="U428"/>
  <c r="X426"/>
  <c r="AA420"/>
  <c r="Z420"/>
  <c r="Y422"/>
  <c r="P269"/>
  <c r="O268"/>
  <c r="G305"/>
  <c r="I304"/>
  <c r="AK283"/>
  <c r="AQ264" l="1"/>
  <c r="AR265"/>
  <c r="AM279"/>
  <c r="AM278"/>
  <c r="AL281"/>
  <c r="AN277"/>
  <c r="AO277"/>
  <c r="AL282"/>
  <c r="K300"/>
  <c r="L299"/>
  <c r="M299"/>
  <c r="J303"/>
  <c r="AA422"/>
  <c r="Z422"/>
  <c r="X427"/>
  <c r="U429"/>
  <c r="Y423"/>
  <c r="P270"/>
  <c r="O269"/>
  <c r="G306"/>
  <c r="I305" s="1"/>
  <c r="AQ265" l="1"/>
  <c r="AR266"/>
  <c r="AN279"/>
  <c r="AO279"/>
  <c r="AN278"/>
  <c r="AO278"/>
  <c r="AK284"/>
  <c r="K301"/>
  <c r="L300"/>
  <c r="M300"/>
  <c r="J304"/>
  <c r="Y424"/>
  <c r="Z423"/>
  <c r="AA423"/>
  <c r="U430"/>
  <c r="X428"/>
  <c r="P271"/>
  <c r="O270"/>
  <c r="G307"/>
  <c r="I306"/>
  <c r="AQ266" l="1"/>
  <c r="AR267"/>
  <c r="AK285"/>
  <c r="AM280"/>
  <c r="AL283"/>
  <c r="L301"/>
  <c r="M301"/>
  <c r="J305"/>
  <c r="K302"/>
  <c r="Z424"/>
  <c r="AA424"/>
  <c r="Y425"/>
  <c r="U431"/>
  <c r="P272"/>
  <c r="O271"/>
  <c r="G308"/>
  <c r="I307" s="1"/>
  <c r="AQ267" l="1"/>
  <c r="AR268"/>
  <c r="AN280"/>
  <c r="AO280"/>
  <c r="AL284"/>
  <c r="AK286"/>
  <c r="AM281"/>
  <c r="K303"/>
  <c r="J306"/>
  <c r="L302"/>
  <c r="M302"/>
  <c r="AA425"/>
  <c r="Z425"/>
  <c r="Y426"/>
  <c r="U432"/>
  <c r="Y427"/>
  <c r="X429"/>
  <c r="P273"/>
  <c r="O272"/>
  <c r="G309"/>
  <c r="I308"/>
  <c r="AQ268" l="1"/>
  <c r="AR269"/>
  <c r="AM282"/>
  <c r="AL285"/>
  <c r="AN281"/>
  <c r="AO281"/>
  <c r="AK287"/>
  <c r="K304"/>
  <c r="L303"/>
  <c r="M303"/>
  <c r="J307"/>
  <c r="AA427"/>
  <c r="Z427"/>
  <c r="Z426"/>
  <c r="AA426"/>
  <c r="U433"/>
  <c r="X430"/>
  <c r="P274"/>
  <c r="O273"/>
  <c r="G310"/>
  <c r="I309" s="1"/>
  <c r="AQ269" l="1"/>
  <c r="AR270"/>
  <c r="AM283"/>
  <c r="AN282"/>
  <c r="AO282"/>
  <c r="AL286"/>
  <c r="AK288"/>
  <c r="K305"/>
  <c r="L304"/>
  <c r="M304"/>
  <c r="J308"/>
  <c r="X431"/>
  <c r="Y428"/>
  <c r="U434"/>
  <c r="Y429"/>
  <c r="P275"/>
  <c r="O274"/>
  <c r="G311"/>
  <c r="I310"/>
  <c r="AQ270" l="1"/>
  <c r="AR271"/>
  <c r="AN283"/>
  <c r="AO283"/>
  <c r="AK289"/>
  <c r="AM284"/>
  <c r="AL287"/>
  <c r="L305"/>
  <c r="M305"/>
  <c r="J309"/>
  <c r="K306"/>
  <c r="AA429"/>
  <c r="Z429"/>
  <c r="AA428"/>
  <c r="Z428"/>
  <c r="U435"/>
  <c r="X432"/>
  <c r="P276"/>
  <c r="O275"/>
  <c r="G312"/>
  <c r="I311" s="1"/>
  <c r="AQ271" l="1"/>
  <c r="AR272"/>
  <c r="AM285"/>
  <c r="AL288"/>
  <c r="AN284"/>
  <c r="AO284"/>
  <c r="AK290"/>
  <c r="K307"/>
  <c r="L306"/>
  <c r="M306"/>
  <c r="J310"/>
  <c r="U436"/>
  <c r="X433"/>
  <c r="Y430"/>
  <c r="P277"/>
  <c r="O276"/>
  <c r="G313"/>
  <c r="I312"/>
  <c r="AQ272" l="1"/>
  <c r="AR273"/>
  <c r="AM286"/>
  <c r="AN285"/>
  <c r="AO285"/>
  <c r="AL289"/>
  <c r="AK291"/>
  <c r="L307"/>
  <c r="M307"/>
  <c r="J311"/>
  <c r="K308"/>
  <c r="Y431"/>
  <c r="AA430"/>
  <c r="Z430"/>
  <c r="U437"/>
  <c r="X434"/>
  <c r="P278"/>
  <c r="O277"/>
  <c r="G314"/>
  <c r="I313" s="1"/>
  <c r="J312" s="1"/>
  <c r="AQ273" l="1"/>
  <c r="AR274"/>
  <c r="AM287"/>
  <c r="AN286"/>
  <c r="AO286"/>
  <c r="AL290"/>
  <c r="AK292"/>
  <c r="K309"/>
  <c r="L308"/>
  <c r="M308"/>
  <c r="U438"/>
  <c r="Z431"/>
  <c r="AA431"/>
  <c r="X435"/>
  <c r="Y432"/>
  <c r="P279"/>
  <c r="O278"/>
  <c r="G315"/>
  <c r="I314"/>
  <c r="AK293"/>
  <c r="AQ274" l="1"/>
  <c r="AR275"/>
  <c r="AM289"/>
  <c r="AM288"/>
  <c r="AN287"/>
  <c r="AO287"/>
  <c r="AL291"/>
  <c r="AL292"/>
  <c r="K310"/>
  <c r="L309"/>
  <c r="M309"/>
  <c r="J313"/>
  <c r="Y433"/>
  <c r="X436"/>
  <c r="AA432"/>
  <c r="Z432"/>
  <c r="U439"/>
  <c r="P280"/>
  <c r="O279"/>
  <c r="G316"/>
  <c r="I315" s="1"/>
  <c r="AK294"/>
  <c r="AQ275" l="1"/>
  <c r="AR276"/>
  <c r="AM290"/>
  <c r="AL293"/>
  <c r="AN289"/>
  <c r="AO289"/>
  <c r="AN288"/>
  <c r="AO288"/>
  <c r="K311"/>
  <c r="L310"/>
  <c r="M310"/>
  <c r="J314"/>
  <c r="Y434"/>
  <c r="X437"/>
  <c r="Z433"/>
  <c r="AA433"/>
  <c r="U440"/>
  <c r="P281"/>
  <c r="O280"/>
  <c r="G317"/>
  <c r="I316"/>
  <c r="AK295"/>
  <c r="AQ276" l="1"/>
  <c r="AR277"/>
  <c r="AM291"/>
  <c r="AL294"/>
  <c r="AN290"/>
  <c r="AO290"/>
  <c r="L311"/>
  <c r="M311"/>
  <c r="J315"/>
  <c r="K312"/>
  <c r="Y435"/>
  <c r="AA434"/>
  <c r="Z434"/>
  <c r="X438"/>
  <c r="U441"/>
  <c r="P282"/>
  <c r="O281"/>
  <c r="G318"/>
  <c r="I317" s="1"/>
  <c r="AK296"/>
  <c r="AQ277" l="1"/>
  <c r="AR278"/>
  <c r="AM292"/>
  <c r="AN291"/>
  <c r="AO291"/>
  <c r="AL295"/>
  <c r="K313"/>
  <c r="J316"/>
  <c r="L312"/>
  <c r="M312"/>
  <c r="X439"/>
  <c r="Y436"/>
  <c r="Z435"/>
  <c r="AA435"/>
  <c r="U442"/>
  <c r="P283"/>
  <c r="O282"/>
  <c r="G319"/>
  <c r="I318"/>
  <c r="AK297"/>
  <c r="AQ278" l="1"/>
  <c r="AR279"/>
  <c r="AM293"/>
  <c r="AL296"/>
  <c r="AN292"/>
  <c r="AO292"/>
  <c r="L313"/>
  <c r="M313"/>
  <c r="K314"/>
  <c r="J317"/>
  <c r="X440"/>
  <c r="Y437"/>
  <c r="AA436"/>
  <c r="Z436"/>
  <c r="U443"/>
  <c r="P284"/>
  <c r="O283"/>
  <c r="G320"/>
  <c r="I319" s="1"/>
  <c r="AK298"/>
  <c r="AQ279" l="1"/>
  <c r="AR280"/>
  <c r="AM294"/>
  <c r="AN293"/>
  <c r="AO293"/>
  <c r="AL297"/>
  <c r="K315"/>
  <c r="L314"/>
  <c r="M314"/>
  <c r="J318"/>
  <c r="U444"/>
  <c r="Z437"/>
  <c r="AA437"/>
  <c r="X441"/>
  <c r="Y438"/>
  <c r="P285"/>
  <c r="O284"/>
  <c r="G321"/>
  <c r="I320"/>
  <c r="AK299"/>
  <c r="AQ280" l="1"/>
  <c r="AR281"/>
  <c r="AN294"/>
  <c r="AO294"/>
  <c r="AL298"/>
  <c r="AM295"/>
  <c r="L315"/>
  <c r="M315"/>
  <c r="K316"/>
  <c r="J319"/>
  <c r="Y439"/>
  <c r="X442"/>
  <c r="AA438"/>
  <c r="Z438"/>
  <c r="U445"/>
  <c r="P286"/>
  <c r="O285"/>
  <c r="G322"/>
  <c r="I321" s="1"/>
  <c r="AQ281" l="1"/>
  <c r="AR282"/>
  <c r="AN295"/>
  <c r="AO295"/>
  <c r="AK300"/>
  <c r="K317"/>
  <c r="J320"/>
  <c r="L316"/>
  <c r="M316"/>
  <c r="Y440"/>
  <c r="AA439"/>
  <c r="Z439"/>
  <c r="U446"/>
  <c r="Y441" s="1"/>
  <c r="X443"/>
  <c r="P287"/>
  <c r="O286"/>
  <c r="G323"/>
  <c r="I322"/>
  <c r="AQ282" l="1"/>
  <c r="AR283"/>
  <c r="AK301"/>
  <c r="AM296"/>
  <c r="AL299"/>
  <c r="L317"/>
  <c r="M317"/>
  <c r="K318"/>
  <c r="J321"/>
  <c r="AA441"/>
  <c r="Z441"/>
  <c r="Z440"/>
  <c r="AA440"/>
  <c r="X444"/>
  <c r="U447"/>
  <c r="Y442" s="1"/>
  <c r="P288"/>
  <c r="O287"/>
  <c r="G324"/>
  <c r="I323" s="1"/>
  <c r="J322" s="1"/>
  <c r="AQ283" l="1"/>
  <c r="AR284"/>
  <c r="AN296"/>
  <c r="AO296"/>
  <c r="AL300"/>
  <c r="AK302"/>
  <c r="AL301" s="1"/>
  <c r="AM297"/>
  <c r="K319"/>
  <c r="L318"/>
  <c r="M318"/>
  <c r="AA442"/>
  <c r="Z442"/>
  <c r="X445"/>
  <c r="U448"/>
  <c r="Y443"/>
  <c r="P289"/>
  <c r="O288"/>
  <c r="G325"/>
  <c r="I324"/>
  <c r="AQ284" l="1"/>
  <c r="AR285"/>
  <c r="AN297"/>
  <c r="AO297"/>
  <c r="AK303"/>
  <c r="AM298"/>
  <c r="K320"/>
  <c r="L319"/>
  <c r="M319"/>
  <c r="J323"/>
  <c r="AA443"/>
  <c r="Z443"/>
  <c r="X447"/>
  <c r="U449"/>
  <c r="X446"/>
  <c r="P290"/>
  <c r="O289"/>
  <c r="I325"/>
  <c r="G326"/>
  <c r="AQ285" l="1"/>
  <c r="AR286"/>
  <c r="AM299"/>
  <c r="AL302"/>
  <c r="AN298"/>
  <c r="AO298"/>
  <c r="AK304"/>
  <c r="K321"/>
  <c r="L320"/>
  <c r="M320"/>
  <c r="J324"/>
  <c r="U450"/>
  <c r="Y444"/>
  <c r="P291"/>
  <c r="O290"/>
  <c r="G327"/>
  <c r="I326"/>
  <c r="AQ286" l="1"/>
  <c r="AR287"/>
  <c r="AM300"/>
  <c r="AN299"/>
  <c r="AO299"/>
  <c r="AL303"/>
  <c r="AK305"/>
  <c r="K322"/>
  <c r="L321"/>
  <c r="M321"/>
  <c r="J325"/>
  <c r="AA444"/>
  <c r="Z444"/>
  <c r="U451"/>
  <c r="X448"/>
  <c r="Y445"/>
  <c r="P292"/>
  <c r="O291"/>
  <c r="G328"/>
  <c r="I327" s="1"/>
  <c r="AK306"/>
  <c r="AQ287" l="1"/>
  <c r="AR288"/>
  <c r="AM302"/>
  <c r="AM301"/>
  <c r="AN300"/>
  <c r="AO300"/>
  <c r="AL305"/>
  <c r="AL304"/>
  <c r="K323"/>
  <c r="L322"/>
  <c r="M322"/>
  <c r="J326"/>
  <c r="Z445"/>
  <c r="AA445"/>
  <c r="U452"/>
  <c r="X449"/>
  <c r="Y446"/>
  <c r="P293"/>
  <c r="O292"/>
  <c r="G329"/>
  <c r="I328"/>
  <c r="AQ288" l="1"/>
  <c r="AR289"/>
  <c r="AN302"/>
  <c r="AO302"/>
  <c r="AN301"/>
  <c r="AO301"/>
  <c r="AK307"/>
  <c r="L323"/>
  <c r="M323"/>
  <c r="J327"/>
  <c r="K324"/>
  <c r="Y447"/>
  <c r="AA446"/>
  <c r="Z446"/>
  <c r="U453"/>
  <c r="X450"/>
  <c r="P294"/>
  <c r="O293"/>
  <c r="G330"/>
  <c r="I329" s="1"/>
  <c r="J328" s="1"/>
  <c r="AQ289" l="1"/>
  <c r="AR290"/>
  <c r="AK308"/>
  <c r="AM303"/>
  <c r="AL306"/>
  <c r="K325"/>
  <c r="L324"/>
  <c r="M324"/>
  <c r="U454"/>
  <c r="Z447"/>
  <c r="AA447"/>
  <c r="X451"/>
  <c r="Y448"/>
  <c r="P295"/>
  <c r="O294"/>
  <c r="G331"/>
  <c r="I330"/>
  <c r="AQ290" l="1"/>
  <c r="AR291"/>
  <c r="AN303"/>
  <c r="AO303"/>
  <c r="AL307"/>
  <c r="AK309"/>
  <c r="AM304"/>
  <c r="K326"/>
  <c r="L325"/>
  <c r="M325"/>
  <c r="J329"/>
  <c r="Y449"/>
  <c r="X452"/>
  <c r="AA448"/>
  <c r="Z448"/>
  <c r="U455"/>
  <c r="P296"/>
  <c r="O295"/>
  <c r="I331"/>
  <c r="G332"/>
  <c r="AQ291" l="1"/>
  <c r="AR292"/>
  <c r="AM305"/>
  <c r="AL308"/>
  <c r="AN304"/>
  <c r="AO304"/>
  <c r="AK310"/>
  <c r="K327"/>
  <c r="L326"/>
  <c r="M326"/>
  <c r="J330"/>
  <c r="X453"/>
  <c r="Y450"/>
  <c r="Z449"/>
  <c r="AA449"/>
  <c r="U456"/>
  <c r="X454"/>
  <c r="P297"/>
  <c r="O296"/>
  <c r="G333"/>
  <c r="I332"/>
  <c r="AQ292" l="1"/>
  <c r="AR293"/>
  <c r="AN305"/>
  <c r="AO305"/>
  <c r="AL309"/>
  <c r="AM306"/>
  <c r="AK311"/>
  <c r="AL310" s="1"/>
  <c r="L327"/>
  <c r="M327"/>
  <c r="K328"/>
  <c r="J331"/>
  <c r="Y451"/>
  <c r="AA450"/>
  <c r="Z450"/>
  <c r="U457"/>
  <c r="P298"/>
  <c r="O297"/>
  <c r="G334"/>
  <c r="I333" s="1"/>
  <c r="J332" s="1"/>
  <c r="AQ293" l="1"/>
  <c r="AR294"/>
  <c r="AN306"/>
  <c r="AO306"/>
  <c r="AM307"/>
  <c r="AK312"/>
  <c r="K329"/>
  <c r="L328"/>
  <c r="M328"/>
  <c r="U458"/>
  <c r="Z451"/>
  <c r="AA451"/>
  <c r="P299"/>
  <c r="O298"/>
  <c r="G335"/>
  <c r="I334"/>
  <c r="AK313"/>
  <c r="AQ294" l="1"/>
  <c r="AR295"/>
  <c r="AM309"/>
  <c r="AM308"/>
  <c r="AL311"/>
  <c r="AN307"/>
  <c r="AO307"/>
  <c r="AL312"/>
  <c r="J333"/>
  <c r="K330"/>
  <c r="L329"/>
  <c r="M329"/>
  <c r="Y453"/>
  <c r="Y452"/>
  <c r="X456"/>
  <c r="X455"/>
  <c r="U459"/>
  <c r="P300"/>
  <c r="O299"/>
  <c r="G336"/>
  <c r="I335" s="1"/>
  <c r="AQ295" l="1"/>
  <c r="AR296"/>
  <c r="AN309"/>
  <c r="AO309"/>
  <c r="AN308"/>
  <c r="AO308"/>
  <c r="AK314"/>
  <c r="K331"/>
  <c r="L330"/>
  <c r="M330"/>
  <c r="J334"/>
  <c r="AA453"/>
  <c r="Z453"/>
  <c r="Y454"/>
  <c r="X457"/>
  <c r="AA452"/>
  <c r="Z452"/>
  <c r="U460"/>
  <c r="P301"/>
  <c r="O300"/>
  <c r="G337"/>
  <c r="I336"/>
  <c r="AQ296" l="1"/>
  <c r="AR297"/>
  <c r="AK315"/>
  <c r="AM310"/>
  <c r="AL313"/>
  <c r="L331"/>
  <c r="M331"/>
  <c r="K332"/>
  <c r="J335"/>
  <c r="Y455"/>
  <c r="Z454"/>
  <c r="AA454"/>
  <c r="X459"/>
  <c r="U461"/>
  <c r="X458"/>
  <c r="P302"/>
  <c r="O301"/>
  <c r="G338"/>
  <c r="I337" s="1"/>
  <c r="J336" s="1"/>
  <c r="AQ297" l="1"/>
  <c r="AR298"/>
  <c r="AN310"/>
  <c r="AO310"/>
  <c r="AL314"/>
  <c r="AK316"/>
  <c r="AM311"/>
  <c r="L332"/>
  <c r="M332"/>
  <c r="K333"/>
  <c r="Y456"/>
  <c r="AA455"/>
  <c r="Z455"/>
  <c r="U462"/>
  <c r="Y457"/>
  <c r="P303"/>
  <c r="O302"/>
  <c r="G339"/>
  <c r="I338"/>
  <c r="AQ298" l="1"/>
  <c r="AR299"/>
  <c r="AM312"/>
  <c r="AL315"/>
  <c r="AN311"/>
  <c r="AO311"/>
  <c r="AK317"/>
  <c r="J337"/>
  <c r="K334"/>
  <c r="L333"/>
  <c r="M333"/>
  <c r="AA457"/>
  <c r="Z457"/>
  <c r="AA456"/>
  <c r="Z456"/>
  <c r="U463"/>
  <c r="X460"/>
  <c r="P304"/>
  <c r="O303"/>
  <c r="G340"/>
  <c r="I339" s="1"/>
  <c r="AQ299" l="1"/>
  <c r="AR300"/>
  <c r="AN312"/>
  <c r="AO312"/>
  <c r="AL316"/>
  <c r="AM313"/>
  <c r="AK318"/>
  <c r="AL317" s="1"/>
  <c r="K335"/>
  <c r="L334"/>
  <c r="M334"/>
  <c r="J338"/>
  <c r="U464"/>
  <c r="X461"/>
  <c r="Y458"/>
  <c r="P305"/>
  <c r="O304"/>
  <c r="G341"/>
  <c r="I340"/>
  <c r="AQ300" l="1"/>
  <c r="AR301"/>
  <c r="AN313"/>
  <c r="AO313"/>
  <c r="AM314"/>
  <c r="AK319"/>
  <c r="AL318" s="1"/>
  <c r="K336"/>
  <c r="L335"/>
  <c r="M335"/>
  <c r="J339"/>
  <c r="Y459"/>
  <c r="AA458"/>
  <c r="Z458"/>
  <c r="U465"/>
  <c r="X462"/>
  <c r="P306"/>
  <c r="O305"/>
  <c r="G342"/>
  <c r="I341" s="1"/>
  <c r="AQ301" l="1"/>
  <c r="AR302"/>
  <c r="AK320"/>
  <c r="AM315"/>
  <c r="AN314"/>
  <c r="AO314"/>
  <c r="K337"/>
  <c r="L336"/>
  <c r="M336"/>
  <c r="J340"/>
  <c r="U466"/>
  <c r="Z459"/>
  <c r="AA459"/>
  <c r="P307"/>
  <c r="O306"/>
  <c r="G343"/>
  <c r="I342"/>
  <c r="AQ302" l="1"/>
  <c r="AR303"/>
  <c r="AN315"/>
  <c r="AO315"/>
  <c r="AL319"/>
  <c r="AK321"/>
  <c r="AM316"/>
  <c r="L337"/>
  <c r="M337"/>
  <c r="J341"/>
  <c r="K338"/>
  <c r="Y460"/>
  <c r="X463"/>
  <c r="X464"/>
  <c r="U467"/>
  <c r="X465" s="1"/>
  <c r="Y461"/>
  <c r="P308"/>
  <c r="O307"/>
  <c r="I343"/>
  <c r="G344"/>
  <c r="AQ303" l="1"/>
  <c r="AR304"/>
  <c r="AM317"/>
  <c r="AN316"/>
  <c r="AO316"/>
  <c r="AL320"/>
  <c r="AK322"/>
  <c r="K339"/>
  <c r="J342"/>
  <c r="L338"/>
  <c r="M338"/>
  <c r="Z461"/>
  <c r="AA461"/>
  <c r="U468"/>
  <c r="X466"/>
  <c r="AA460"/>
  <c r="Z460"/>
  <c r="Y462"/>
  <c r="P309"/>
  <c r="O308"/>
  <c r="G345"/>
  <c r="I344"/>
  <c r="AQ304" l="1"/>
  <c r="AR305"/>
  <c r="AM318"/>
  <c r="AN317"/>
  <c r="AO317"/>
  <c r="AL321"/>
  <c r="AK323"/>
  <c r="L339"/>
  <c r="M339"/>
  <c r="K340"/>
  <c r="J343"/>
  <c r="AA462"/>
  <c r="Z462"/>
  <c r="U469"/>
  <c r="X467" s="1"/>
  <c r="Y463"/>
  <c r="P310"/>
  <c r="O309"/>
  <c r="G346"/>
  <c r="I345" s="1"/>
  <c r="AQ305" l="1"/>
  <c r="AR306"/>
  <c r="AN318"/>
  <c r="AO318"/>
  <c r="AK324"/>
  <c r="AM319"/>
  <c r="AL322"/>
  <c r="K341"/>
  <c r="J344"/>
  <c r="L340"/>
  <c r="M340"/>
  <c r="Y464"/>
  <c r="Z463"/>
  <c r="AA463"/>
  <c r="U470"/>
  <c r="P311"/>
  <c r="O310"/>
  <c r="G347"/>
  <c r="I346"/>
  <c r="AK325"/>
  <c r="AQ306" l="1"/>
  <c r="AR307"/>
  <c r="AM321"/>
  <c r="AM320"/>
  <c r="AL323"/>
  <c r="AN319"/>
  <c r="AO319"/>
  <c r="AL324"/>
  <c r="K342"/>
  <c r="L341"/>
  <c r="M341"/>
  <c r="J345"/>
  <c r="Y465"/>
  <c r="X469"/>
  <c r="U471"/>
  <c r="AA464"/>
  <c r="Z464"/>
  <c r="X468"/>
  <c r="P312"/>
  <c r="O311"/>
  <c r="G348"/>
  <c r="I347" s="1"/>
  <c r="AQ307" l="1"/>
  <c r="AR308"/>
  <c r="AN321"/>
  <c r="AO321"/>
  <c r="AN320"/>
  <c r="AO320"/>
  <c r="AK326"/>
  <c r="L342"/>
  <c r="M342"/>
  <c r="K343"/>
  <c r="J346"/>
  <c r="Y466"/>
  <c r="AA465"/>
  <c r="Z465"/>
  <c r="U472"/>
  <c r="P313"/>
  <c r="O312"/>
  <c r="G349"/>
  <c r="I348"/>
  <c r="J347" s="1"/>
  <c r="AQ308" l="1"/>
  <c r="AR309"/>
  <c r="AK327"/>
  <c r="AM322"/>
  <c r="AL325"/>
  <c r="K344"/>
  <c r="L343"/>
  <c r="M343"/>
  <c r="Z466"/>
  <c r="AA466"/>
  <c r="Y467"/>
  <c r="U473"/>
  <c r="Y468" s="1"/>
  <c r="X470"/>
  <c r="P314"/>
  <c r="O313"/>
  <c r="G350"/>
  <c r="I349" s="1"/>
  <c r="AQ309" l="1"/>
  <c r="AR310"/>
  <c r="AN322"/>
  <c r="AO322"/>
  <c r="AL326"/>
  <c r="AK328"/>
  <c r="AM323"/>
  <c r="K345"/>
  <c r="J348"/>
  <c r="L344"/>
  <c r="M344"/>
  <c r="AA468"/>
  <c r="Z468"/>
  <c r="Z467"/>
  <c r="AA467"/>
  <c r="U474"/>
  <c r="Y469" s="1"/>
  <c r="X471"/>
  <c r="P315"/>
  <c r="O314"/>
  <c r="G351"/>
  <c r="I350"/>
  <c r="AQ310" l="1"/>
  <c r="AR311"/>
  <c r="AM324"/>
  <c r="AL327"/>
  <c r="AN323"/>
  <c r="AO323"/>
  <c r="AK329"/>
  <c r="K346"/>
  <c r="L345"/>
  <c r="M345"/>
  <c r="J349"/>
  <c r="AA469"/>
  <c r="Z469"/>
  <c r="U475"/>
  <c r="Y470" s="1"/>
  <c r="X472"/>
  <c r="P316"/>
  <c r="O315"/>
  <c r="I351"/>
  <c r="G352"/>
  <c r="AQ311" l="1"/>
  <c r="AR312"/>
  <c r="AN324"/>
  <c r="AO324"/>
  <c r="AL328"/>
  <c r="AK330"/>
  <c r="AL329" s="1"/>
  <c r="AM325"/>
  <c r="L346"/>
  <c r="M346"/>
  <c r="K347"/>
  <c r="J350"/>
  <c r="AA470"/>
  <c r="Z470"/>
  <c r="X473"/>
  <c r="U476"/>
  <c r="P317"/>
  <c r="O316"/>
  <c r="G353"/>
  <c r="I352"/>
  <c r="AQ312" l="1"/>
  <c r="AR313"/>
  <c r="AN325"/>
  <c r="AO325"/>
  <c r="AM326"/>
  <c r="AK331"/>
  <c r="K348"/>
  <c r="J351"/>
  <c r="L347"/>
  <c r="M347"/>
  <c r="Y471"/>
  <c r="U477"/>
  <c r="X474"/>
  <c r="P318"/>
  <c r="O317"/>
  <c r="G354"/>
  <c r="I353" s="1"/>
  <c r="AK332"/>
  <c r="AQ313" l="1"/>
  <c r="AR314"/>
  <c r="AM328"/>
  <c r="AM327"/>
  <c r="AN326"/>
  <c r="AO326"/>
  <c r="AL331"/>
  <c r="AK333"/>
  <c r="AL330"/>
  <c r="K349"/>
  <c r="L348"/>
  <c r="M348"/>
  <c r="J352"/>
  <c r="U478"/>
  <c r="Z471"/>
  <c r="AA471"/>
  <c r="P319"/>
  <c r="O318"/>
  <c r="G355"/>
  <c r="I354"/>
  <c r="AQ314" l="1"/>
  <c r="AR315"/>
  <c r="AN328"/>
  <c r="AO328"/>
  <c r="AM329"/>
  <c r="AN327"/>
  <c r="AO327"/>
  <c r="AL332"/>
  <c r="L349"/>
  <c r="M349"/>
  <c r="K350"/>
  <c r="J353"/>
  <c r="Y472"/>
  <c r="X476"/>
  <c r="X475"/>
  <c r="U479"/>
  <c r="Y473"/>
  <c r="P320"/>
  <c r="O319"/>
  <c r="G356"/>
  <c r="I355" s="1"/>
  <c r="AQ315" l="1"/>
  <c r="AR316"/>
  <c r="AN329"/>
  <c r="AO329"/>
  <c r="AK334"/>
  <c r="K351"/>
  <c r="J354"/>
  <c r="L350"/>
  <c r="M350"/>
  <c r="U480"/>
  <c r="AA472"/>
  <c r="Z472"/>
  <c r="Z473"/>
  <c r="AA473"/>
  <c r="P321"/>
  <c r="O320"/>
  <c r="G357"/>
  <c r="I356"/>
  <c r="AQ316" l="1"/>
  <c r="AR317"/>
  <c r="AK335"/>
  <c r="AM330"/>
  <c r="AL333"/>
  <c r="L351"/>
  <c r="M351"/>
  <c r="K352"/>
  <c r="J355"/>
  <c r="Y474"/>
  <c r="X478"/>
  <c r="X477"/>
  <c r="U481"/>
  <c r="Y475"/>
  <c r="P322"/>
  <c r="O321"/>
  <c r="G358"/>
  <c r="I357" s="1"/>
  <c r="J356" s="1"/>
  <c r="AQ317" l="1"/>
  <c r="AR318"/>
  <c r="AN330"/>
  <c r="AO330"/>
  <c r="AL334"/>
  <c r="AK336"/>
  <c r="AM331"/>
  <c r="K353"/>
  <c r="L352"/>
  <c r="M352"/>
  <c r="Y476"/>
  <c r="X479"/>
  <c r="Z475"/>
  <c r="AA475"/>
  <c r="AA474"/>
  <c r="Z474"/>
  <c r="U482"/>
  <c r="P323"/>
  <c r="O322"/>
  <c r="G359"/>
  <c r="I358"/>
  <c r="AQ318" l="1"/>
  <c r="AR319"/>
  <c r="AM332"/>
  <c r="AL335"/>
  <c r="AN331"/>
  <c r="AO331"/>
  <c r="AK337"/>
  <c r="K354"/>
  <c r="L353"/>
  <c r="M353"/>
  <c r="J357"/>
  <c r="X480"/>
  <c r="Y477"/>
  <c r="AA476"/>
  <c r="Z476"/>
  <c r="U483"/>
  <c r="P324"/>
  <c r="O323"/>
  <c r="G360"/>
  <c r="I359" s="1"/>
  <c r="AQ319" l="1"/>
  <c r="AR320"/>
  <c r="AN332"/>
  <c r="AO332"/>
  <c r="AL336"/>
  <c r="AK338"/>
  <c r="AM333"/>
  <c r="K355"/>
  <c r="L354"/>
  <c r="M354"/>
  <c r="J358"/>
  <c r="X481"/>
  <c r="Y478"/>
  <c r="U484"/>
  <c r="Z477"/>
  <c r="AA477"/>
  <c r="P325"/>
  <c r="O324"/>
  <c r="G361"/>
  <c r="I360"/>
  <c r="AQ320" l="1"/>
  <c r="AR321"/>
  <c r="AM334"/>
  <c r="AL337"/>
  <c r="AN333"/>
  <c r="AO333"/>
  <c r="AK339"/>
  <c r="L355"/>
  <c r="M355"/>
  <c r="J359"/>
  <c r="K356"/>
  <c r="Z478"/>
  <c r="AA478"/>
  <c r="Y479"/>
  <c r="X482"/>
  <c r="U485"/>
  <c r="P326"/>
  <c r="O325"/>
  <c r="G362"/>
  <c r="I361" s="1"/>
  <c r="AK340"/>
  <c r="AQ321" l="1"/>
  <c r="AR322"/>
  <c r="AM336"/>
  <c r="AM335"/>
  <c r="AN334"/>
  <c r="AO334"/>
  <c r="AL339"/>
  <c r="AL338"/>
  <c r="K357"/>
  <c r="J360"/>
  <c r="L356"/>
  <c r="M356"/>
  <c r="Y480"/>
  <c r="AA479"/>
  <c r="Z479"/>
  <c r="U486"/>
  <c r="X483"/>
  <c r="P327"/>
  <c r="O326"/>
  <c r="G363"/>
  <c r="I362"/>
  <c r="AQ322" l="1"/>
  <c r="AR323"/>
  <c r="AN336"/>
  <c r="AO336"/>
  <c r="AN335"/>
  <c r="AO335"/>
  <c r="AK341"/>
  <c r="K358"/>
  <c r="L357"/>
  <c r="M357"/>
  <c r="J361"/>
  <c r="Y481"/>
  <c r="Z480"/>
  <c r="AA480"/>
  <c r="U487"/>
  <c r="X484"/>
  <c r="P328"/>
  <c r="O327"/>
  <c r="I363"/>
  <c r="G364"/>
  <c r="AQ323" l="1"/>
  <c r="AR324"/>
  <c r="AK342"/>
  <c r="AM337"/>
  <c r="AL340"/>
  <c r="L358"/>
  <c r="M358"/>
  <c r="J362"/>
  <c r="K359"/>
  <c r="X485"/>
  <c r="Y482"/>
  <c r="AA481"/>
  <c r="Z481"/>
  <c r="U488"/>
  <c r="Y483" s="1"/>
  <c r="P329"/>
  <c r="O328"/>
  <c r="G365"/>
  <c r="I364"/>
  <c r="J363" s="1"/>
  <c r="AQ324" l="1"/>
  <c r="AR325"/>
  <c r="AN337"/>
  <c r="AO337"/>
  <c r="AL341"/>
  <c r="AK343"/>
  <c r="AM338"/>
  <c r="L359"/>
  <c r="M359"/>
  <c r="K360"/>
  <c r="AA483"/>
  <c r="Z483"/>
  <c r="AA482"/>
  <c r="Z482"/>
  <c r="Y484"/>
  <c r="U489"/>
  <c r="X486"/>
  <c r="P330"/>
  <c r="O329"/>
  <c r="G366"/>
  <c r="I365" s="1"/>
  <c r="AQ325" l="1"/>
  <c r="AR326"/>
  <c r="AM339"/>
  <c r="AL342"/>
  <c r="AN338"/>
  <c r="AO338"/>
  <c r="AK344"/>
  <c r="K361"/>
  <c r="L360"/>
  <c r="M360"/>
  <c r="J364"/>
  <c r="AA484"/>
  <c r="Z484"/>
  <c r="U490"/>
  <c r="X487"/>
  <c r="P331"/>
  <c r="O330"/>
  <c r="G367"/>
  <c r="I366"/>
  <c r="AQ326" l="1"/>
  <c r="AR327"/>
  <c r="AN339"/>
  <c r="AO339"/>
  <c r="AL343"/>
  <c r="AK345"/>
  <c r="AM340"/>
  <c r="K362"/>
  <c r="L361"/>
  <c r="M361"/>
  <c r="J365"/>
  <c r="Y485"/>
  <c r="U491"/>
  <c r="X488"/>
  <c r="P332"/>
  <c r="O331"/>
  <c r="I367"/>
  <c r="G368"/>
  <c r="AQ327" l="1"/>
  <c r="AR328"/>
  <c r="AM341"/>
  <c r="AL344"/>
  <c r="AN340"/>
  <c r="AO340"/>
  <c r="AK346"/>
  <c r="K363"/>
  <c r="L362"/>
  <c r="M362"/>
  <c r="J366"/>
  <c r="Y486"/>
  <c r="Z485"/>
  <c r="AA485"/>
  <c r="U492"/>
  <c r="X489"/>
  <c r="P333"/>
  <c r="O332"/>
  <c r="G369"/>
  <c r="I368"/>
  <c r="AQ328" l="1"/>
  <c r="AR329"/>
  <c r="AM342"/>
  <c r="AN341"/>
  <c r="AO341"/>
  <c r="AL345"/>
  <c r="AK347"/>
  <c r="K364"/>
  <c r="L363"/>
  <c r="M363"/>
  <c r="J367"/>
  <c r="X491"/>
  <c r="U493"/>
  <c r="AA486"/>
  <c r="Z486"/>
  <c r="Y487"/>
  <c r="X490"/>
  <c r="P334"/>
  <c r="O333"/>
  <c r="G370"/>
  <c r="I369" s="1"/>
  <c r="AQ329" l="1"/>
  <c r="AR330"/>
  <c r="AN342"/>
  <c r="AO342"/>
  <c r="AK348"/>
  <c r="AL347" s="1"/>
  <c r="AM343"/>
  <c r="AL346"/>
  <c r="L364"/>
  <c r="M364"/>
  <c r="K365"/>
  <c r="J368"/>
  <c r="Z487"/>
  <c r="AA487"/>
  <c r="U494"/>
  <c r="Y488"/>
  <c r="P335"/>
  <c r="O334"/>
  <c r="G371"/>
  <c r="I370"/>
  <c r="J369" s="1"/>
  <c r="AQ330" l="1"/>
  <c r="AR331"/>
  <c r="AN343"/>
  <c r="AO343"/>
  <c r="AM344"/>
  <c r="AK349"/>
  <c r="L365"/>
  <c r="M365"/>
  <c r="K366"/>
  <c r="AA488"/>
  <c r="Z488"/>
  <c r="U495"/>
  <c r="X492"/>
  <c r="Y489"/>
  <c r="P336"/>
  <c r="O335"/>
  <c r="I371"/>
  <c r="G372"/>
  <c r="AQ331" l="1"/>
  <c r="AR332"/>
  <c r="AN344"/>
  <c r="AO344"/>
  <c r="AL348"/>
  <c r="AK350"/>
  <c r="AM345"/>
  <c r="L366"/>
  <c r="M366"/>
  <c r="K367"/>
  <c r="J370"/>
  <c r="Z489"/>
  <c r="AA489"/>
  <c r="U496"/>
  <c r="X493"/>
  <c r="Y490"/>
  <c r="P337"/>
  <c r="O336"/>
  <c r="G373"/>
  <c r="I372"/>
  <c r="J371" s="1"/>
  <c r="AQ332" l="1"/>
  <c r="AR333"/>
  <c r="AN345"/>
  <c r="AO345"/>
  <c r="AM346"/>
  <c r="AL349"/>
  <c r="AK351"/>
  <c r="K368"/>
  <c r="L367"/>
  <c r="M367"/>
  <c r="X494"/>
  <c r="AA490"/>
  <c r="Z490"/>
  <c r="U497"/>
  <c r="Y491"/>
  <c r="P338"/>
  <c r="O337"/>
  <c r="I373"/>
  <c r="G374"/>
  <c r="AQ333" l="1"/>
  <c r="AR334"/>
  <c r="AM347"/>
  <c r="AN346"/>
  <c r="AO346"/>
  <c r="AL350"/>
  <c r="AK352"/>
  <c r="K369"/>
  <c r="L368"/>
  <c r="M368"/>
  <c r="J372"/>
  <c r="X495"/>
  <c r="Y492"/>
  <c r="Z491"/>
  <c r="AA491"/>
  <c r="U498"/>
  <c r="P339"/>
  <c r="O338"/>
  <c r="G375"/>
  <c r="AQ334" l="1"/>
  <c r="AR335"/>
  <c r="AM348"/>
  <c r="AN347"/>
  <c r="AO347"/>
  <c r="AK353"/>
  <c r="AL351"/>
  <c r="L369"/>
  <c r="M369"/>
  <c r="U499"/>
  <c r="AA492"/>
  <c r="Z492"/>
  <c r="Y493"/>
  <c r="X496"/>
  <c r="P340"/>
  <c r="O339"/>
  <c r="I375"/>
  <c r="G376"/>
  <c r="I374"/>
  <c r="AK354"/>
  <c r="AQ335" l="1"/>
  <c r="AR336"/>
  <c r="AM350"/>
  <c r="AM349"/>
  <c r="AN348"/>
  <c r="AO348"/>
  <c r="AL353"/>
  <c r="AL352"/>
  <c r="K370"/>
  <c r="J374"/>
  <c r="J373"/>
  <c r="K371"/>
  <c r="X497"/>
  <c r="Y494"/>
  <c r="Z493"/>
  <c r="AA493"/>
  <c r="U500"/>
  <c r="Y495"/>
  <c r="P341"/>
  <c r="O340"/>
  <c r="G377"/>
  <c r="I376"/>
  <c r="AK355"/>
  <c r="AQ336" l="1"/>
  <c r="AR337"/>
  <c r="AM351"/>
  <c r="AL354"/>
  <c r="AN350"/>
  <c r="AO350"/>
  <c r="AN349"/>
  <c r="AO349"/>
  <c r="K372"/>
  <c r="L370"/>
  <c r="M370"/>
  <c r="J375"/>
  <c r="L371"/>
  <c r="M371"/>
  <c r="AA495"/>
  <c r="Z495"/>
  <c r="AA494"/>
  <c r="Z494"/>
  <c r="U501"/>
  <c r="X498"/>
  <c r="P342"/>
  <c r="O341"/>
  <c r="G378"/>
  <c r="I377" s="1"/>
  <c r="AQ337" l="1"/>
  <c r="AR338"/>
  <c r="AN351"/>
  <c r="AO351"/>
  <c r="AK356"/>
  <c r="K373"/>
  <c r="L372"/>
  <c r="M372"/>
  <c r="J376"/>
  <c r="T8"/>
  <c r="T10"/>
  <c r="Y496"/>
  <c r="U502"/>
  <c r="Y497" s="1"/>
  <c r="X499"/>
  <c r="P343"/>
  <c r="O342"/>
  <c r="G379"/>
  <c r="AQ338" l="1"/>
  <c r="AR339"/>
  <c r="AK357"/>
  <c r="AM352"/>
  <c r="AL355"/>
  <c r="L373"/>
  <c r="M373"/>
  <c r="AA497"/>
  <c r="Z497"/>
  <c r="AA496"/>
  <c r="Z496"/>
  <c r="U503"/>
  <c r="Y498" s="1"/>
  <c r="X500"/>
  <c r="P344"/>
  <c r="O343"/>
  <c r="G380"/>
  <c r="I379" s="1"/>
  <c r="I378"/>
  <c r="AQ339" l="1"/>
  <c r="AR340"/>
  <c r="AN352"/>
  <c r="AO352"/>
  <c r="AL356"/>
  <c r="AK358"/>
  <c r="AM353"/>
  <c r="K375"/>
  <c r="K374"/>
  <c r="J378"/>
  <c r="J377"/>
  <c r="AA498"/>
  <c r="Z498"/>
  <c r="X501"/>
  <c r="U504"/>
  <c r="P345"/>
  <c r="O344"/>
  <c r="G381"/>
  <c r="I380"/>
  <c r="AQ340" l="1"/>
  <c r="AR341"/>
  <c r="AM354"/>
  <c r="AL357"/>
  <c r="AN353"/>
  <c r="AO353"/>
  <c r="AK359"/>
  <c r="K376"/>
  <c r="L375"/>
  <c r="M375"/>
  <c r="L374"/>
  <c r="M374"/>
  <c r="J379"/>
  <c r="X503"/>
  <c r="U505"/>
  <c r="X502"/>
  <c r="Y499"/>
  <c r="P346"/>
  <c r="O345"/>
  <c r="G382"/>
  <c r="I381" s="1"/>
  <c r="AQ341" l="1"/>
  <c r="AR342"/>
  <c r="AN354"/>
  <c r="AO354"/>
  <c r="AM355"/>
  <c r="AL358"/>
  <c r="AK360"/>
  <c r="AL359" s="1"/>
  <c r="K377"/>
  <c r="L376"/>
  <c r="M376"/>
  <c r="J380"/>
  <c r="Z499"/>
  <c r="AA499"/>
  <c r="U506"/>
  <c r="Y500"/>
  <c r="P347"/>
  <c r="O346"/>
  <c r="G383"/>
  <c r="I382"/>
  <c r="AQ342" l="1"/>
  <c r="AR343"/>
  <c r="AN355"/>
  <c r="AO355"/>
  <c r="AM356"/>
  <c r="AK361"/>
  <c r="K378"/>
  <c r="L377"/>
  <c r="M377"/>
  <c r="J381"/>
  <c r="AA500"/>
  <c r="Z500"/>
  <c r="U507"/>
  <c r="X504"/>
  <c r="Y501"/>
  <c r="P348"/>
  <c r="O347"/>
  <c r="G384"/>
  <c r="I383" s="1"/>
  <c r="AQ343" l="1"/>
  <c r="AR344"/>
  <c r="AN356"/>
  <c r="AO356"/>
  <c r="AK362"/>
  <c r="AM357"/>
  <c r="AL360"/>
  <c r="L378"/>
  <c r="M378"/>
  <c r="K379"/>
  <c r="J382"/>
  <c r="Z501"/>
  <c r="AA501"/>
  <c r="U508"/>
  <c r="X505"/>
  <c r="Y502"/>
  <c r="P349"/>
  <c r="O348"/>
  <c r="G385"/>
  <c r="I384"/>
  <c r="AQ344" l="1"/>
  <c r="AR345"/>
  <c r="AN357"/>
  <c r="AO357"/>
  <c r="AL361"/>
  <c r="AM358"/>
  <c r="AK363"/>
  <c r="K380"/>
  <c r="J383"/>
  <c r="L379"/>
  <c r="M379"/>
  <c r="Y503"/>
  <c r="AA502"/>
  <c r="Z502"/>
  <c r="U509"/>
  <c r="X506"/>
  <c r="P350"/>
  <c r="O349"/>
  <c r="G386"/>
  <c r="I385" s="1"/>
  <c r="AQ345" l="1"/>
  <c r="AR346"/>
  <c r="AN358"/>
  <c r="AO358"/>
  <c r="AL362"/>
  <c r="AM359"/>
  <c r="AK364"/>
  <c r="L380"/>
  <c r="M380"/>
  <c r="J384"/>
  <c r="K381"/>
  <c r="U510"/>
  <c r="Z503"/>
  <c r="AA503"/>
  <c r="X507"/>
  <c r="Y504"/>
  <c r="P351"/>
  <c r="O350"/>
  <c r="G387"/>
  <c r="I386"/>
  <c r="J385" s="1"/>
  <c r="AQ346" l="1"/>
  <c r="AR347"/>
  <c r="AM360"/>
  <c r="AN359"/>
  <c r="AO359"/>
  <c r="AL363"/>
  <c r="AK365"/>
  <c r="K382"/>
  <c r="L381"/>
  <c r="M381"/>
  <c r="X508"/>
  <c r="AA504"/>
  <c r="Z504"/>
  <c r="U511"/>
  <c r="Y505"/>
  <c r="P352"/>
  <c r="O351"/>
  <c r="G388"/>
  <c r="I387" s="1"/>
  <c r="AK366"/>
  <c r="AQ347" l="1"/>
  <c r="AR348"/>
  <c r="AM362"/>
  <c r="AM361"/>
  <c r="AN360"/>
  <c r="AO360"/>
  <c r="AL364"/>
  <c r="AL365"/>
  <c r="K383"/>
  <c r="L382"/>
  <c r="M382"/>
  <c r="J386"/>
  <c r="X509"/>
  <c r="Y506"/>
  <c r="Z505"/>
  <c r="AA505"/>
  <c r="U512"/>
  <c r="P353"/>
  <c r="O352"/>
  <c r="G389"/>
  <c r="I388"/>
  <c r="AQ348" l="1"/>
  <c r="AR349"/>
  <c r="AN362"/>
  <c r="AO362"/>
  <c r="AN361"/>
  <c r="AO361"/>
  <c r="AK367"/>
  <c r="L383"/>
  <c r="M383"/>
  <c r="K384"/>
  <c r="J387"/>
  <c r="X511"/>
  <c r="U513"/>
  <c r="AA506"/>
  <c r="Z506"/>
  <c r="Y507"/>
  <c r="X510"/>
  <c r="P354"/>
  <c r="O353"/>
  <c r="G390"/>
  <c r="I389" s="1"/>
  <c r="AQ349" l="1"/>
  <c r="AR350"/>
  <c r="AK368"/>
  <c r="AM363"/>
  <c r="AL366"/>
  <c r="K385"/>
  <c r="L384"/>
  <c r="M384"/>
  <c r="J388"/>
  <c r="Y508"/>
  <c r="Z507"/>
  <c r="AA507"/>
  <c r="U514"/>
  <c r="P355"/>
  <c r="O354"/>
  <c r="G391"/>
  <c r="I390"/>
  <c r="AQ350" l="1"/>
  <c r="AR351"/>
  <c r="AN363"/>
  <c r="AO363"/>
  <c r="AL367"/>
  <c r="AK369"/>
  <c r="AM364"/>
  <c r="L385"/>
  <c r="M385"/>
  <c r="J389"/>
  <c r="K386"/>
  <c r="AA508"/>
  <c r="Z508"/>
  <c r="Y509"/>
  <c r="X512"/>
  <c r="U515"/>
  <c r="P356"/>
  <c r="O355"/>
  <c r="G392"/>
  <c r="I391" s="1"/>
  <c r="AQ351" l="1"/>
  <c r="AR352"/>
  <c r="AM365"/>
  <c r="AL368"/>
  <c r="AN364"/>
  <c r="AO364"/>
  <c r="AK370"/>
  <c r="K387"/>
  <c r="J390"/>
  <c r="L386"/>
  <c r="M386"/>
  <c r="Z509"/>
  <c r="AA509"/>
  <c r="U516"/>
  <c r="Y511" s="1"/>
  <c r="Y510"/>
  <c r="P357"/>
  <c r="O356"/>
  <c r="G393"/>
  <c r="I392"/>
  <c r="AK371"/>
  <c r="AQ352" l="1"/>
  <c r="AR353"/>
  <c r="AM366"/>
  <c r="AN365"/>
  <c r="AO365"/>
  <c r="AL369"/>
  <c r="AL370"/>
  <c r="AM367"/>
  <c r="K388"/>
  <c r="L387"/>
  <c r="M387"/>
  <c r="J391"/>
  <c r="AA510"/>
  <c r="Z510"/>
  <c r="AA511"/>
  <c r="Z511"/>
  <c r="X514"/>
  <c r="X513"/>
  <c r="U517"/>
  <c r="Y512"/>
  <c r="P358"/>
  <c r="O357"/>
  <c r="G394"/>
  <c r="I393" s="1"/>
  <c r="AQ353" l="1"/>
  <c r="AR354"/>
  <c r="AN366"/>
  <c r="AO366"/>
  <c r="AN367"/>
  <c r="AO367"/>
  <c r="AK372"/>
  <c r="L388"/>
  <c r="M388"/>
  <c r="K389"/>
  <c r="J392"/>
  <c r="AA512"/>
  <c r="Z512"/>
  <c r="U518"/>
  <c r="X516" s="1"/>
  <c r="X515"/>
  <c r="P359"/>
  <c r="O358"/>
  <c r="G395"/>
  <c r="I394"/>
  <c r="AQ354" l="1"/>
  <c r="AR355"/>
  <c r="AK373"/>
  <c r="AM368"/>
  <c r="AL371"/>
  <c r="K390"/>
  <c r="J393"/>
  <c r="L389"/>
  <c r="M389"/>
  <c r="U519"/>
  <c r="Y513"/>
  <c r="P360"/>
  <c r="O359"/>
  <c r="G396"/>
  <c r="I395" s="1"/>
  <c r="AQ355" l="1"/>
  <c r="AR356"/>
  <c r="AN368"/>
  <c r="AO368"/>
  <c r="AL372"/>
  <c r="AK374"/>
  <c r="AM369"/>
  <c r="L390"/>
  <c r="M390"/>
  <c r="K391"/>
  <c r="J394"/>
  <c r="AA513"/>
  <c r="Z513"/>
  <c r="U520"/>
  <c r="X518" s="1"/>
  <c r="X517"/>
  <c r="Y514"/>
  <c r="P361"/>
  <c r="O360"/>
  <c r="G397"/>
  <c r="I396"/>
  <c r="AQ356" l="1"/>
  <c r="AR357"/>
  <c r="AM370"/>
  <c r="AL373"/>
  <c r="AN369"/>
  <c r="AO369"/>
  <c r="AK375"/>
  <c r="K392"/>
  <c r="J395"/>
  <c r="L391"/>
  <c r="M391"/>
  <c r="Z514"/>
  <c r="AA514"/>
  <c r="U521"/>
  <c r="X519"/>
  <c r="Y515"/>
  <c r="P362"/>
  <c r="O361"/>
  <c r="G398"/>
  <c r="I397" s="1"/>
  <c r="AK376"/>
  <c r="AQ357" l="1"/>
  <c r="AR358"/>
  <c r="AM372"/>
  <c r="AM371"/>
  <c r="AN370"/>
  <c r="AO370"/>
  <c r="AL375"/>
  <c r="AL374"/>
  <c r="L392"/>
  <c r="M392"/>
  <c r="J396"/>
  <c r="K393"/>
  <c r="AA515"/>
  <c r="Z515"/>
  <c r="U522"/>
  <c r="Y516"/>
  <c r="P363"/>
  <c r="O362"/>
  <c r="G399"/>
  <c r="I398"/>
  <c r="AQ358" l="1"/>
  <c r="AR359"/>
  <c r="AN371"/>
  <c r="AO371"/>
  <c r="AN372"/>
  <c r="AO372"/>
  <c r="AK377"/>
  <c r="K394"/>
  <c r="J397"/>
  <c r="L393"/>
  <c r="M393"/>
  <c r="Y517"/>
  <c r="Z516"/>
  <c r="AA516"/>
  <c r="U523"/>
  <c r="X520"/>
  <c r="P364"/>
  <c r="O363"/>
  <c r="G400"/>
  <c r="I399" s="1"/>
  <c r="AK378"/>
  <c r="AQ359" l="1"/>
  <c r="AR360"/>
  <c r="AM374"/>
  <c r="AM373"/>
  <c r="AL377"/>
  <c r="AL376"/>
  <c r="L394"/>
  <c r="M394"/>
  <c r="J398"/>
  <c r="K395"/>
  <c r="Y518"/>
  <c r="X521"/>
  <c r="AA517"/>
  <c r="Z517"/>
  <c r="U524"/>
  <c r="P365"/>
  <c r="O364"/>
  <c r="G401"/>
  <c r="I400"/>
  <c r="AQ360" l="1"/>
  <c r="AR361"/>
  <c r="AN374"/>
  <c r="AO374"/>
  <c r="AN373"/>
  <c r="AO373"/>
  <c r="AK379"/>
  <c r="K396"/>
  <c r="J399"/>
  <c r="L395"/>
  <c r="M395"/>
  <c r="U525"/>
  <c r="Z518"/>
  <c r="AA518"/>
  <c r="Y519"/>
  <c r="X522"/>
  <c r="P366"/>
  <c r="O365"/>
  <c r="G402"/>
  <c r="I401" s="1"/>
  <c r="AQ361" l="1"/>
  <c r="AR362"/>
  <c r="AK380"/>
  <c r="AM375"/>
  <c r="AL378"/>
  <c r="L396"/>
  <c r="M396"/>
  <c r="J400"/>
  <c r="K397"/>
  <c r="Y520"/>
  <c r="X523"/>
  <c r="AA519"/>
  <c r="Z519"/>
  <c r="U526"/>
  <c r="P367"/>
  <c r="O366"/>
  <c r="G403"/>
  <c r="I402"/>
  <c r="AQ362" l="1"/>
  <c r="AR363"/>
  <c r="AN375"/>
  <c r="AO375"/>
  <c r="AL379"/>
  <c r="AK381"/>
  <c r="AL380" s="1"/>
  <c r="AM376"/>
  <c r="K398"/>
  <c r="J401"/>
  <c r="L397"/>
  <c r="M397"/>
  <c r="Y521"/>
  <c r="X524"/>
  <c r="Z520"/>
  <c r="AA520"/>
  <c r="U527"/>
  <c r="P368"/>
  <c r="O367"/>
  <c r="G404"/>
  <c r="I403" s="1"/>
  <c r="AQ363" l="1"/>
  <c r="AR364"/>
  <c r="AN376"/>
  <c r="AO376"/>
  <c r="AM377"/>
  <c r="AK382"/>
  <c r="K399"/>
  <c r="L398"/>
  <c r="M398"/>
  <c r="J402"/>
  <c r="AA521"/>
  <c r="Z521"/>
  <c r="Y522"/>
  <c r="X526"/>
  <c r="U528"/>
  <c r="X525"/>
  <c r="P369"/>
  <c r="O368"/>
  <c r="G405"/>
  <c r="I404"/>
  <c r="AQ364" l="1"/>
  <c r="AR365"/>
  <c r="AM378"/>
  <c r="AL381"/>
  <c r="AN377"/>
  <c r="AO377"/>
  <c r="AK383"/>
  <c r="J403"/>
  <c r="K400"/>
  <c r="L399"/>
  <c r="M399"/>
  <c r="U529"/>
  <c r="Z522"/>
  <c r="AA522"/>
  <c r="Y523"/>
  <c r="P370"/>
  <c r="O369"/>
  <c r="G406"/>
  <c r="I405" s="1"/>
  <c r="K401" s="1"/>
  <c r="AK384"/>
  <c r="AQ365" l="1"/>
  <c r="AR366"/>
  <c r="AM380"/>
  <c r="AM379"/>
  <c r="AL382"/>
  <c r="AL383"/>
  <c r="AN378"/>
  <c r="AO378"/>
  <c r="L401"/>
  <c r="M401"/>
  <c r="L400"/>
  <c r="M400"/>
  <c r="J404"/>
  <c r="AA523"/>
  <c r="Z523"/>
  <c r="X528"/>
  <c r="U530"/>
  <c r="X527"/>
  <c r="Y524"/>
  <c r="P371"/>
  <c r="O370"/>
  <c r="G407"/>
  <c r="I406"/>
  <c r="K402" s="1"/>
  <c r="AQ366" l="1"/>
  <c r="AR367"/>
  <c r="AN379"/>
  <c r="AO379"/>
  <c r="AN380"/>
  <c r="AO380"/>
  <c r="AK385"/>
  <c r="L402"/>
  <c r="M402"/>
  <c r="J405"/>
  <c r="Z524"/>
  <c r="AA524"/>
  <c r="U531"/>
  <c r="X529"/>
  <c r="Y525"/>
  <c r="P372"/>
  <c r="O371"/>
  <c r="G408"/>
  <c r="I407" s="1"/>
  <c r="K403" s="1"/>
  <c r="AQ367" l="1"/>
  <c r="AR368"/>
  <c r="AK386"/>
  <c r="AM382" s="1"/>
  <c r="AM381"/>
  <c r="AL384"/>
  <c r="L403"/>
  <c r="M403"/>
  <c r="AA525"/>
  <c r="Z525"/>
  <c r="U532"/>
  <c r="Y526"/>
  <c r="P373"/>
  <c r="O372"/>
  <c r="G409"/>
  <c r="I408"/>
  <c r="K404" s="1"/>
  <c r="AQ368" l="1"/>
  <c r="AR369"/>
  <c r="AN381"/>
  <c r="AO381"/>
  <c r="AL385"/>
  <c r="AK387"/>
  <c r="AM383" s="1"/>
  <c r="AN382"/>
  <c r="AO382"/>
  <c r="L404"/>
  <c r="M404"/>
  <c r="Y527"/>
  <c r="X530"/>
  <c r="Z526"/>
  <c r="AA526"/>
  <c r="U533"/>
  <c r="P374"/>
  <c r="O373"/>
  <c r="G410"/>
  <c r="I409" s="1"/>
  <c r="AQ369" l="1"/>
  <c r="AR370"/>
  <c r="AK389"/>
  <c r="AK388"/>
  <c r="AM384" s="1"/>
  <c r="AN383"/>
  <c r="AO383"/>
  <c r="F14"/>
  <c r="F16"/>
  <c r="K405"/>
  <c r="Y528"/>
  <c r="AA527"/>
  <c r="Z527"/>
  <c r="U534"/>
  <c r="X531"/>
  <c r="P375"/>
  <c r="O374"/>
  <c r="G411"/>
  <c r="AQ370" l="1"/>
  <c r="AR371"/>
  <c r="AN384"/>
  <c r="AO384"/>
  <c r="AM385"/>
  <c r="L405"/>
  <c r="M405"/>
  <c r="F27" s="1"/>
  <c r="Y529"/>
  <c r="X532"/>
  <c r="Z528"/>
  <c r="AA528"/>
  <c r="U535"/>
  <c r="P376"/>
  <c r="O375"/>
  <c r="G412"/>
  <c r="AH24"/>
  <c r="AQ371" l="1"/>
  <c r="AR372"/>
  <c r="AN385"/>
  <c r="AO385"/>
  <c r="Y530"/>
  <c r="X533"/>
  <c r="AA529"/>
  <c r="Z529"/>
  <c r="U536"/>
  <c r="P377"/>
  <c r="O376"/>
  <c r="G413"/>
  <c r="AH27"/>
  <c r="AQ372" l="1"/>
  <c r="AR373"/>
  <c r="U537"/>
  <c r="Z530"/>
  <c r="AA530"/>
  <c r="P378"/>
  <c r="O377"/>
  <c r="G414"/>
  <c r="AQ373" l="1"/>
  <c r="AR374"/>
  <c r="Y531"/>
  <c r="X534"/>
  <c r="X535"/>
  <c r="X536"/>
  <c r="U538"/>
  <c r="Y532"/>
  <c r="P379"/>
  <c r="O378"/>
  <c r="G415"/>
  <c r="AQ374" l="1"/>
  <c r="AR375"/>
  <c r="Z532"/>
  <c r="AA532"/>
  <c r="U539"/>
  <c r="AA531"/>
  <c r="Z531"/>
  <c r="Y533"/>
  <c r="P380"/>
  <c r="O379"/>
  <c r="G416"/>
  <c r="AQ375" l="1"/>
  <c r="AR376"/>
  <c r="AA533"/>
  <c r="Z533"/>
  <c r="U540"/>
  <c r="X537"/>
  <c r="Y534"/>
  <c r="P381"/>
  <c r="O380"/>
  <c r="G417"/>
  <c r="AQ376" l="1"/>
  <c r="AR377"/>
  <c r="Z534"/>
  <c r="AA534"/>
  <c r="U541"/>
  <c r="X538"/>
  <c r="Y535"/>
  <c r="P382"/>
  <c r="O381"/>
  <c r="G418"/>
  <c r="AQ377" l="1"/>
  <c r="AR378"/>
  <c r="Y536"/>
  <c r="AA535"/>
  <c r="Z535"/>
  <c r="U542"/>
  <c r="X539"/>
  <c r="P383"/>
  <c r="O382"/>
  <c r="G419"/>
  <c r="AQ378" l="1"/>
  <c r="AR379"/>
  <c r="U543"/>
  <c r="Z536"/>
  <c r="AA536"/>
  <c r="X540"/>
  <c r="Y537"/>
  <c r="P384"/>
  <c r="O383"/>
  <c r="AQ379" l="1"/>
  <c r="AR380"/>
  <c r="Y538"/>
  <c r="AA537"/>
  <c r="Z537"/>
  <c r="U544"/>
  <c r="X541"/>
  <c r="P385"/>
  <c r="O384"/>
  <c r="AQ380" l="1"/>
  <c r="AR381"/>
  <c r="Y539"/>
  <c r="X542"/>
  <c r="Z538"/>
  <c r="AA538"/>
  <c r="U545"/>
  <c r="P386"/>
  <c r="O385"/>
  <c r="AQ381" l="1"/>
  <c r="AR382"/>
  <c r="AA539"/>
  <c r="Z539"/>
  <c r="Y540"/>
  <c r="U546"/>
  <c r="X543"/>
  <c r="P387"/>
  <c r="O386"/>
  <c r="AQ382" l="1"/>
  <c r="AR383"/>
  <c r="AT9"/>
  <c r="AT10"/>
  <c r="Y541"/>
  <c r="X544"/>
  <c r="U547"/>
  <c r="Z540"/>
  <c r="AA540"/>
  <c r="P388"/>
  <c r="O387"/>
  <c r="AT8" l="1"/>
  <c r="AQ383"/>
  <c r="AR384"/>
  <c r="AA541"/>
  <c r="Z541"/>
  <c r="X545"/>
  <c r="Y542"/>
  <c r="U548"/>
  <c r="P389"/>
  <c r="O388"/>
  <c r="AQ384" l="1"/>
  <c r="AR385"/>
  <c r="AT7"/>
  <c r="Y543"/>
  <c r="X546"/>
  <c r="U549"/>
  <c r="Z542"/>
  <c r="AA542"/>
  <c r="P390"/>
  <c r="O389"/>
  <c r="AQ385" l="1"/>
  <c r="AR386"/>
  <c r="Y544"/>
  <c r="X547"/>
  <c r="AA543"/>
  <c r="Z543"/>
  <c r="U550"/>
  <c r="P391"/>
  <c r="O390"/>
  <c r="AQ386" l="1"/>
  <c r="AR387"/>
  <c r="AT5"/>
  <c r="AT6"/>
  <c r="U551"/>
  <c r="Z544"/>
  <c r="AA544"/>
  <c r="P392"/>
  <c r="O391"/>
  <c r="AQ387" l="1"/>
  <c r="AT4" s="1"/>
  <c r="AR388"/>
  <c r="Y545"/>
  <c r="X549"/>
  <c r="X548"/>
  <c r="X550"/>
  <c r="U552"/>
  <c r="Y546"/>
  <c r="P393"/>
  <c r="O392"/>
  <c r="AQ388" l="1"/>
  <c r="AR389"/>
  <c r="AT3"/>
  <c r="Z546"/>
  <c r="AA546"/>
  <c r="U553"/>
  <c r="X551"/>
  <c r="AA545"/>
  <c r="Z545"/>
  <c r="Y547"/>
  <c r="P394"/>
  <c r="O393"/>
  <c r="AQ389" l="1"/>
  <c r="AT2" s="1"/>
  <c r="AR390"/>
  <c r="AA547"/>
  <c r="Z547"/>
  <c r="U554"/>
  <c r="Y548"/>
  <c r="P395"/>
  <c r="O394"/>
  <c r="AQ390" l="1"/>
  <c r="AR391"/>
  <c r="Y549"/>
  <c r="X552"/>
  <c r="Z548"/>
  <c r="AA548"/>
  <c r="U555"/>
  <c r="P396"/>
  <c r="O395"/>
  <c r="AQ391" l="1"/>
  <c r="AR392"/>
  <c r="Y550"/>
  <c r="U556"/>
  <c r="AA549"/>
  <c r="Z549"/>
  <c r="X553"/>
  <c r="P397"/>
  <c r="O396"/>
  <c r="AH16"/>
  <c r="AH14"/>
  <c r="AQ392" l="1"/>
  <c r="AR393"/>
  <c r="U557"/>
  <c r="Z550"/>
  <c r="AA550"/>
  <c r="X554"/>
  <c r="Y551"/>
  <c r="P398"/>
  <c r="O397"/>
  <c r="F24"/>
  <c r="AQ393" l="1"/>
  <c r="AR394"/>
  <c r="Y552"/>
  <c r="X555"/>
  <c r="AA551"/>
  <c r="Z551"/>
  <c r="U558"/>
  <c r="P399"/>
  <c r="O398"/>
  <c r="AQ394" l="1"/>
  <c r="AR395"/>
  <c r="AQ395" s="1"/>
  <c r="Y553"/>
  <c r="X556"/>
  <c r="Z552"/>
  <c r="AA552"/>
  <c r="U559"/>
  <c r="P400"/>
  <c r="O399"/>
  <c r="AA553" l="1"/>
  <c r="Z553"/>
  <c r="Y554"/>
  <c r="U560"/>
  <c r="X557"/>
  <c r="P401"/>
  <c r="O400"/>
  <c r="Y555" l="1"/>
  <c r="X558"/>
  <c r="Z554"/>
  <c r="AA554"/>
  <c r="U561"/>
  <c r="P402"/>
  <c r="O401"/>
  <c r="R10" s="1"/>
  <c r="Y556" l="1"/>
  <c r="X559"/>
  <c r="AA555"/>
  <c r="Z555"/>
  <c r="U562"/>
  <c r="P403"/>
  <c r="O402"/>
  <c r="R9" s="1"/>
  <c r="U563" l="1"/>
  <c r="Z556"/>
  <c r="AA556"/>
  <c r="X560"/>
  <c r="Y557"/>
  <c r="P404"/>
  <c r="O403"/>
  <c r="R8" s="1"/>
  <c r="Y558" l="1"/>
  <c r="AA557"/>
  <c r="Z557"/>
  <c r="U564"/>
  <c r="X561"/>
  <c r="P405"/>
  <c r="O404"/>
  <c r="R7" s="1"/>
  <c r="Y559" l="1"/>
  <c r="X562"/>
  <c r="Z558"/>
  <c r="AA558"/>
  <c r="U565"/>
  <c r="P406"/>
  <c r="O405"/>
  <c r="R6" s="1"/>
  <c r="AA559" l="1"/>
  <c r="Z559"/>
  <c r="Y560"/>
  <c r="X564"/>
  <c r="U566"/>
  <c r="X563"/>
  <c r="P407"/>
  <c r="O406"/>
  <c r="R5" s="1"/>
  <c r="U567" l="1"/>
  <c r="Z560"/>
  <c r="AA560"/>
  <c r="Y561"/>
  <c r="P408"/>
  <c r="O407"/>
  <c r="R4" s="1"/>
  <c r="Y562" l="1"/>
  <c r="X565"/>
  <c r="AA561"/>
  <c r="Z561"/>
  <c r="U568"/>
  <c r="P409"/>
  <c r="O408"/>
  <c r="R3" s="1"/>
  <c r="Y563" l="1"/>
  <c r="U569"/>
  <c r="Z562"/>
  <c r="AA562"/>
  <c r="X566"/>
  <c r="P410"/>
  <c r="O409"/>
  <c r="R2" s="1"/>
  <c r="Y564" l="1"/>
  <c r="AA563"/>
  <c r="Z563"/>
  <c r="U570"/>
  <c r="X567"/>
  <c r="P411"/>
  <c r="O410"/>
  <c r="Y565" l="1"/>
  <c r="X568"/>
  <c r="Z564"/>
  <c r="AA564"/>
  <c r="U571"/>
  <c r="P412"/>
  <c r="O411"/>
  <c r="Y566" l="1"/>
  <c r="X569"/>
  <c r="AA565"/>
  <c r="Z565"/>
  <c r="U572"/>
  <c r="P413"/>
  <c r="O412"/>
  <c r="U573" l="1"/>
  <c r="Z566"/>
  <c r="AA566"/>
  <c r="P414"/>
  <c r="O413"/>
  <c r="Y567" l="1"/>
  <c r="X571"/>
  <c r="X570"/>
  <c r="X572"/>
  <c r="U574"/>
  <c r="Y568"/>
  <c r="P415"/>
  <c r="O414"/>
  <c r="Z568" l="1"/>
  <c r="AA568"/>
  <c r="U575"/>
  <c r="X573"/>
  <c r="AA567"/>
  <c r="Z567"/>
  <c r="Y569"/>
  <c r="P416"/>
  <c r="O415"/>
  <c r="AA569" l="1"/>
  <c r="Z569"/>
  <c r="U576"/>
  <c r="Y570"/>
  <c r="P417"/>
  <c r="O416"/>
  <c r="Y571" l="1"/>
  <c r="X574"/>
  <c r="Z570"/>
  <c r="AA570"/>
  <c r="U577"/>
  <c r="P418"/>
  <c r="O417"/>
  <c r="U578" l="1"/>
  <c r="X576" s="1"/>
  <c r="AA571"/>
  <c r="Z571"/>
  <c r="X575"/>
  <c r="Y572"/>
  <c r="P419"/>
  <c r="O419" s="1"/>
  <c r="O418"/>
  <c r="Z572" l="1"/>
  <c r="AA572"/>
  <c r="U579"/>
  <c r="Y573"/>
  <c r="AA573" l="1"/>
  <c r="Z573"/>
  <c r="U580"/>
  <c r="X577"/>
  <c r="Y574"/>
  <c r="Z574" l="1"/>
  <c r="AA574"/>
  <c r="U581"/>
  <c r="X578"/>
  <c r="Y575"/>
  <c r="Y576" l="1"/>
  <c r="AA575"/>
  <c r="Z575"/>
  <c r="U582"/>
  <c r="X579"/>
  <c r="U583" l="1"/>
  <c r="Z576"/>
  <c r="AA576"/>
  <c r="Y577" l="1"/>
  <c r="X581"/>
  <c r="X580"/>
  <c r="U584"/>
  <c r="Y578"/>
  <c r="Y579" l="1"/>
  <c r="U585"/>
  <c r="AA577"/>
  <c r="Z577"/>
  <c r="X582"/>
  <c r="Z578"/>
  <c r="AA578"/>
  <c r="Y580" l="1"/>
  <c r="AA579"/>
  <c r="Z579"/>
  <c r="U586"/>
  <c r="X583"/>
  <c r="Y581" l="1"/>
  <c r="Z580"/>
  <c r="AA580"/>
  <c r="U587"/>
  <c r="X584"/>
  <c r="U588" l="1"/>
  <c r="AA581"/>
  <c r="Z581"/>
  <c r="Y583" l="1"/>
  <c r="Y582"/>
  <c r="X585"/>
  <c r="X586"/>
  <c r="U589"/>
  <c r="Y584" l="1"/>
  <c r="AA583"/>
  <c r="Z583"/>
  <c r="U590"/>
  <c r="Z582"/>
  <c r="AA582"/>
  <c r="X587"/>
  <c r="Y585" l="1"/>
  <c r="U591"/>
  <c r="Z584"/>
  <c r="AA584"/>
  <c r="X588"/>
  <c r="Y586" l="1"/>
  <c r="AA585"/>
  <c r="Z585"/>
  <c r="U592"/>
  <c r="X589"/>
  <c r="Y587" l="1"/>
  <c r="X590"/>
  <c r="Z586"/>
  <c r="AA586"/>
  <c r="U593"/>
  <c r="X592" l="1"/>
  <c r="U594"/>
  <c r="AA587"/>
  <c r="Z587"/>
  <c r="X591"/>
  <c r="Y588"/>
  <c r="Z588" l="1"/>
  <c r="AA588"/>
  <c r="U595"/>
  <c r="Y589"/>
  <c r="AA589" l="1"/>
  <c r="Z589"/>
  <c r="U596"/>
  <c r="X593"/>
  <c r="Y590"/>
  <c r="U597" l="1"/>
  <c r="Z590"/>
  <c r="AA590"/>
  <c r="Y591" l="1"/>
  <c r="X594"/>
  <c r="X595"/>
  <c r="X596"/>
  <c r="U598"/>
  <c r="Y592"/>
  <c r="Z592" l="1"/>
  <c r="AA592"/>
  <c r="U599"/>
  <c r="X597"/>
  <c r="AA591"/>
  <c r="Z591"/>
  <c r="Y593"/>
  <c r="AA593" l="1"/>
  <c r="Z593"/>
  <c r="U600"/>
  <c r="Y594"/>
  <c r="Z594" l="1"/>
  <c r="AA594"/>
  <c r="X598"/>
  <c r="Y595"/>
  <c r="U601"/>
  <c r="Y596" l="1"/>
  <c r="AA595"/>
  <c r="Z595"/>
  <c r="U602"/>
  <c r="X599"/>
  <c r="U603" l="1"/>
  <c r="Z596"/>
  <c r="AA596"/>
  <c r="Y597"/>
  <c r="X600"/>
  <c r="Y598" l="1"/>
  <c r="X601"/>
  <c r="AA597"/>
  <c r="Z597"/>
  <c r="U604"/>
  <c r="Y599" l="1"/>
  <c r="U605"/>
  <c r="Z598"/>
  <c r="AA598"/>
  <c r="X602"/>
  <c r="Y600" l="1"/>
  <c r="AA599"/>
  <c r="Z599"/>
  <c r="U606"/>
  <c r="X603"/>
  <c r="Y601" l="1"/>
  <c r="Z600"/>
  <c r="AA600"/>
  <c r="U607"/>
  <c r="X604"/>
  <c r="X606" l="1"/>
  <c r="U608"/>
  <c r="AA601"/>
  <c r="Z601"/>
  <c r="Y602"/>
  <c r="X605"/>
  <c r="Z602" l="1"/>
  <c r="AA602"/>
  <c r="U609"/>
  <c r="Y603"/>
  <c r="AA603" l="1"/>
  <c r="Z603"/>
  <c r="U610"/>
  <c r="X607"/>
  <c r="Y604"/>
  <c r="Z604" l="1"/>
  <c r="AA604"/>
  <c r="U611"/>
  <c r="X608"/>
  <c r="Y605"/>
  <c r="Y606" l="1"/>
  <c r="AA605"/>
  <c r="Z605"/>
  <c r="U612"/>
  <c r="X609"/>
  <c r="U613" l="1"/>
  <c r="Z606"/>
  <c r="AA606"/>
  <c r="X610"/>
  <c r="Y607"/>
  <c r="Y608" l="1"/>
  <c r="X611"/>
  <c r="AA607"/>
  <c r="Z607"/>
  <c r="U614"/>
  <c r="Y609" l="1"/>
  <c r="X612"/>
  <c r="Z608"/>
  <c r="AA608"/>
  <c r="U615"/>
  <c r="AA609" l="1"/>
  <c r="Z609"/>
  <c r="X613"/>
  <c r="Y610"/>
  <c r="U616"/>
  <c r="Y611" l="1"/>
  <c r="X614"/>
  <c r="U617"/>
  <c r="Z610"/>
  <c r="AA610"/>
  <c r="Y612" l="1"/>
  <c r="AA611"/>
  <c r="Z611"/>
  <c r="U618"/>
  <c r="X615"/>
  <c r="Y613" l="1"/>
  <c r="U619"/>
  <c r="Z612"/>
  <c r="AA612"/>
  <c r="X616"/>
  <c r="Y614" l="1"/>
  <c r="AA613"/>
  <c r="Z613"/>
  <c r="U620"/>
  <c r="X617"/>
  <c r="Y615" l="1"/>
  <c r="X618"/>
  <c r="Z614"/>
  <c r="AA614"/>
  <c r="U621"/>
  <c r="Y616" l="1"/>
  <c r="X619"/>
  <c r="AA615"/>
  <c r="Z615"/>
  <c r="U622"/>
  <c r="U623" l="1"/>
  <c r="Z616"/>
  <c r="AA616"/>
  <c r="Y617" l="1"/>
  <c r="X621"/>
  <c r="X620"/>
  <c r="X622"/>
  <c r="U624"/>
  <c r="Y618"/>
  <c r="Z618" l="1"/>
  <c r="AA618"/>
  <c r="U625"/>
  <c r="X623"/>
  <c r="AA617"/>
  <c r="Z617"/>
  <c r="Y619"/>
  <c r="AA619" l="1"/>
  <c r="Z619"/>
  <c r="U626"/>
  <c r="Y620"/>
  <c r="Y621" l="1"/>
  <c r="X624"/>
  <c r="Z620"/>
  <c r="AA620"/>
  <c r="U627"/>
  <c r="Y622" l="1"/>
  <c r="U628"/>
  <c r="AA621"/>
  <c r="Z621"/>
  <c r="X625"/>
  <c r="U629" l="1"/>
  <c r="Z622"/>
  <c r="AA622"/>
  <c r="X626"/>
  <c r="Y623"/>
  <c r="Y624" l="1"/>
  <c r="X627"/>
  <c r="AA623"/>
  <c r="Z623"/>
  <c r="U630"/>
  <c r="Y625" l="1"/>
  <c r="X628"/>
  <c r="Z624"/>
  <c r="AA624"/>
  <c r="U631"/>
  <c r="Y626" l="1"/>
  <c r="AA625"/>
  <c r="Z625"/>
  <c r="X629"/>
  <c r="U632"/>
  <c r="Y627" l="1"/>
  <c r="Z626"/>
  <c r="AA626"/>
  <c r="U633"/>
  <c r="X630"/>
  <c r="U634" l="1"/>
  <c r="AA627"/>
  <c r="Z627"/>
  <c r="Y629" l="1"/>
  <c r="Y628"/>
  <c r="X631"/>
  <c r="X632"/>
  <c r="U635"/>
  <c r="U636" l="1"/>
  <c r="AA629"/>
  <c r="Z629"/>
  <c r="Z628"/>
  <c r="AA628"/>
  <c r="Y631" l="1"/>
  <c r="Y630"/>
  <c r="X633"/>
  <c r="X634"/>
  <c r="U637"/>
  <c r="Y632" l="1"/>
  <c r="AA631"/>
  <c r="Z631"/>
  <c r="U638"/>
  <c r="Z630"/>
  <c r="AA630"/>
  <c r="X635"/>
  <c r="U639" l="1"/>
  <c r="Z632"/>
  <c r="AA632"/>
  <c r="Y633" l="1"/>
  <c r="X637"/>
  <c r="X636"/>
  <c r="U640"/>
  <c r="Y634"/>
  <c r="U641" l="1"/>
  <c r="AA633"/>
  <c r="Z633"/>
  <c r="Z634"/>
  <c r="AA634"/>
  <c r="X639" l="1"/>
  <c r="X638"/>
  <c r="Y635"/>
  <c r="Y636"/>
  <c r="U642"/>
  <c r="X640" l="1"/>
  <c r="Y637"/>
  <c r="AA635"/>
  <c r="Z635"/>
  <c r="Z636"/>
  <c r="AA636"/>
  <c r="U643"/>
  <c r="U644" l="1"/>
  <c r="AA637"/>
  <c r="Z637"/>
  <c r="Y639" l="1"/>
  <c r="X642"/>
  <c r="Y638"/>
  <c r="X641"/>
  <c r="U645"/>
  <c r="X644" l="1"/>
  <c r="U646"/>
  <c r="Z638"/>
  <c r="AA638"/>
  <c r="AA639"/>
  <c r="Z639"/>
  <c r="Y640"/>
  <c r="X643"/>
  <c r="Z640" l="1"/>
  <c r="AA640"/>
  <c r="U647"/>
  <c r="Y641"/>
  <c r="AA641" l="1"/>
  <c r="Z641"/>
  <c r="U648"/>
  <c r="X645"/>
  <c r="Y642"/>
  <c r="Z642" l="1"/>
  <c r="AA642"/>
  <c r="U649"/>
  <c r="X646"/>
  <c r="Y643"/>
  <c r="Y644" l="1"/>
  <c r="AA643"/>
  <c r="Z643"/>
  <c r="U650"/>
  <c r="X647"/>
  <c r="U651" l="1"/>
  <c r="Z644"/>
  <c r="AA644"/>
  <c r="X648"/>
  <c r="Y645"/>
  <c r="Y646" l="1"/>
  <c r="X649"/>
  <c r="AA645"/>
  <c r="Z645"/>
  <c r="U652"/>
  <c r="U653" l="1"/>
  <c r="Z646"/>
  <c r="AA646"/>
  <c r="Y647" l="1"/>
  <c r="X651"/>
  <c r="X650"/>
  <c r="X652"/>
  <c r="U654"/>
  <c r="Y648"/>
  <c r="Z648" l="1"/>
  <c r="AA648"/>
  <c r="U655"/>
  <c r="X653"/>
  <c r="AA647"/>
  <c r="Z647"/>
  <c r="Y649"/>
  <c r="AA649" l="1"/>
  <c r="Z649"/>
  <c r="U656"/>
  <c r="Y650"/>
  <c r="Y651" l="1"/>
  <c r="X654"/>
  <c r="Z650"/>
  <c r="AA650"/>
  <c r="U657"/>
  <c r="U658" l="1"/>
  <c r="AA651"/>
  <c r="Z651"/>
  <c r="Y652" l="1"/>
  <c r="X655"/>
  <c r="X656"/>
  <c r="Y653"/>
  <c r="U659"/>
  <c r="U660" l="1"/>
  <c r="AA653"/>
  <c r="Z653"/>
  <c r="Z652"/>
  <c r="AA652"/>
  <c r="Y655" l="1"/>
  <c r="Y654"/>
  <c r="X657"/>
  <c r="X658"/>
  <c r="U661"/>
  <c r="Y656" l="1"/>
  <c r="AA655"/>
  <c r="Z655"/>
  <c r="U662"/>
  <c r="Z654"/>
  <c r="AA654"/>
  <c r="X659"/>
  <c r="Y657" l="1"/>
  <c r="X660"/>
  <c r="Z656"/>
  <c r="AA656"/>
  <c r="U663"/>
  <c r="Y658" l="1"/>
  <c r="AA657"/>
  <c r="Z657"/>
  <c r="U664"/>
  <c r="X661"/>
  <c r="Y659" l="1"/>
  <c r="U665"/>
  <c r="Z658"/>
  <c r="AA658"/>
  <c r="X662"/>
  <c r="Y660" l="1"/>
  <c r="AA659"/>
  <c r="Z659"/>
  <c r="U666"/>
  <c r="X663"/>
  <c r="Y661" l="1"/>
  <c r="X664"/>
  <c r="Z660"/>
  <c r="AA660"/>
  <c r="U667"/>
  <c r="AA661" l="1"/>
  <c r="Z661"/>
  <c r="X665"/>
  <c r="Y662"/>
  <c r="U668"/>
  <c r="X666" s="1"/>
  <c r="U669" l="1"/>
  <c r="Z662"/>
  <c r="AA662"/>
  <c r="Y663"/>
  <c r="AA663" l="1"/>
  <c r="Z663"/>
  <c r="U670"/>
  <c r="X667"/>
  <c r="Y664"/>
  <c r="Z664" l="1"/>
  <c r="AA664"/>
  <c r="U671"/>
  <c r="X668"/>
  <c r="Y665"/>
  <c r="Y666" l="1"/>
  <c r="AA665"/>
  <c r="Z665"/>
  <c r="U672"/>
  <c r="X669"/>
  <c r="U673" l="1"/>
  <c r="Z666"/>
  <c r="AA666"/>
  <c r="Y667" l="1"/>
  <c r="X671"/>
  <c r="X670"/>
  <c r="U674"/>
  <c r="Y668"/>
  <c r="Y669" l="1"/>
  <c r="X672"/>
  <c r="Z668"/>
  <c r="AA668"/>
  <c r="AA667"/>
  <c r="Z667"/>
  <c r="U675"/>
  <c r="U676" l="1"/>
  <c r="X674" s="1"/>
  <c r="AA669"/>
  <c r="Z669"/>
  <c r="Y670"/>
  <c r="X673"/>
  <c r="Z670" l="1"/>
  <c r="AA670"/>
  <c r="U677"/>
  <c r="Y671"/>
  <c r="AA671" l="1"/>
  <c r="Z671"/>
  <c r="U678"/>
  <c r="Y672"/>
  <c r="Z672" l="1"/>
  <c r="AA672"/>
  <c r="U679"/>
  <c r="Y673"/>
  <c r="Y674" l="1"/>
  <c r="AA673"/>
  <c r="Z673"/>
  <c r="U680"/>
  <c r="U681" l="1"/>
  <c r="Z674"/>
  <c r="AA674"/>
  <c r="AF6" l="1"/>
  <c r="AF8"/>
  <c r="AF10"/>
  <c r="AF9"/>
  <c r="AF2"/>
  <c r="AF3"/>
  <c r="AF5"/>
  <c r="AF4"/>
  <c r="AF7"/>
  <c r="U682"/>
  <c r="U683" l="1"/>
  <c r="U684" l="1"/>
  <c r="U685" l="1"/>
  <c r="U686" l="1"/>
  <c r="U687" l="1"/>
  <c r="T16" l="1"/>
  <c r="T19" l="1"/>
</calcChain>
</file>

<file path=xl/sharedStrings.xml><?xml version="1.0" encoding="utf-8"?>
<sst xmlns="http://schemas.openxmlformats.org/spreadsheetml/2006/main" count="366" uniqueCount="240">
  <si>
    <t>Δt (kyr)</t>
  </si>
  <si>
    <t>Notes</t>
  </si>
  <si>
    <t>Begin 5</t>
  </si>
  <si>
    <t>5-Center</t>
  </si>
  <si>
    <t>Begin13</t>
  </si>
  <si>
    <t>13-Center</t>
  </si>
  <si>
    <t>Begin41</t>
  </si>
  <si>
    <t>41-Center</t>
  </si>
  <si>
    <t>376-Avr</t>
  </si>
  <si>
    <t>Δt</t>
  </si>
  <si>
    <t>kyr bins</t>
  </si>
  <si>
    <t>Gaps in the</t>
  </si>
  <si>
    <t>data limit</t>
  </si>
  <si>
    <t>this TS to</t>
  </si>
  <si>
    <t>Least Sq:</t>
  </si>
  <si>
    <t>Slope</t>
  </si>
  <si>
    <t>Intercept</t>
  </si>
  <si>
    <t>Last Data Pt.</t>
  </si>
  <si>
    <t>Oxy Observ</t>
  </si>
  <si>
    <t>BP Observ</t>
  </si>
  <si>
    <t>Cell 155</t>
  </si>
  <si>
    <t>708-Ka</t>
  </si>
  <si>
    <t>5.094-Ma</t>
  </si>
  <si>
    <t>Cell 369</t>
  </si>
  <si>
    <t>Cell 125</t>
  </si>
  <si>
    <t>cycle</t>
  </si>
  <si>
    <t># Interpolated</t>
  </si>
  <si>
    <t>125 Model</t>
  </si>
  <si>
    <t>No</t>
  </si>
  <si>
    <t>interpolations</t>
  </si>
  <si>
    <t>376 Model</t>
  </si>
  <si>
    <t>376 Correl</t>
  </si>
  <si>
    <t>13.9 Avr</t>
  </si>
  <si>
    <t>3-9 BP</t>
  </si>
  <si>
    <t>125 Avr</t>
  </si>
  <si>
    <t>Lag (myr)</t>
  </si>
  <si>
    <t>41.8 Avr</t>
  </si>
  <si>
    <t>41.8-Avr</t>
  </si>
  <si>
    <t>41.8 Model</t>
  </si>
  <si>
    <t>1 - 9 BP</t>
  </si>
  <si>
    <t>1-9 BP</t>
  </si>
  <si>
    <t xml:space="preserve">See if </t>
  </si>
  <si>
    <t>297.8-Kyr cycle</t>
  </si>
  <si>
    <t>can be detected</t>
  </si>
  <si>
    <t>in this series.</t>
  </si>
  <si>
    <t>Try to</t>
  </si>
  <si>
    <t>detect</t>
  </si>
  <si>
    <t>297.8</t>
  </si>
  <si>
    <t xml:space="preserve">kyr </t>
  </si>
  <si>
    <t>d18O</t>
  </si>
  <si>
    <t>KyrBP</t>
  </si>
  <si>
    <t>d18O Error</t>
  </si>
  <si>
    <t>Lisiecki, L.E.; Raymo, M.E., [2005].</t>
  </si>
  <si>
    <t>A Pliocene-Pleistocene Stack of 57 Globally Distributed Benthic D18O Records</t>
  </si>
  <si>
    <t>PALEOCEANOGRAPHY, VOL. 20, PA1003, doi:10.1029/2004PA001071, 2005</t>
  </si>
  <si>
    <t>http://www.lorraine-lisiecki.com/LisieckiRaymo2005.pdf</t>
  </si>
  <si>
    <t>LR04 Stack -- The actual data resides at this web site...</t>
  </si>
  <si>
    <t>http://www.lorraine-lisiecki.com/LR04stack.txt</t>
  </si>
  <si>
    <t>Signal Errors</t>
  </si>
  <si>
    <t>The global Pliocene-Pleistocene stack presented in</t>
  </si>
  <si>
    <t>this paper contains benthic d18O data from 57 globally</t>
  </si>
  <si>
    <t>distributed sites and has an average standard error of only</t>
  </si>
  <si>
    <t>0.06%. The LR04 age model takes advantage of the stack’s</t>
  </si>
  <si>
    <t>low noise content and conservatively tunes the stack within</t>
  </si>
  <si>
    <t>the constraints provided by global sedimentation rates.</t>
  </si>
  <si>
    <t>Age Errors</t>
  </si>
  <si>
    <t>The largest uncertainty in the Pliocene portion of the</t>
  </si>
  <si>
    <t>LR04 age model probably comes from the orbital calculations</t>
  </si>
  <si>
    <t>themselves. Different values of tidal dissipation in</t>
  </si>
  <si>
    <t>the orbital solution can shift the age model by 5 kyr at 5 Ma</t>
  </si>
  <si>
    <t>[Laskar et al., 1993]. Additionally, changes in global ice</t>
  </si>
  <si>
    <t>volume could alter the Earth’s dynamical ellipticity to</t>
  </si>
  <si>
    <t>produce age model errors of up to 20 kyr by 5 Ma [Laskar</t>
  </si>
  <si>
    <t>et al., 1993]. However, Lourens et al. [1996] do not find</t>
  </si>
  <si>
    <t>evidence for tidal dissipation or dynamical ellipticity</t>
  </si>
  <si>
    <t>changes in the Pliocene-Pleistocene climate record.</t>
  </si>
  <si>
    <t>Lorraine E. Lisiecki &amp; Maureen E. Raymo</t>
  </si>
  <si>
    <t>LR04 Stack of Ocean Temperatures derived from benthis d18O sediments.</t>
  </si>
  <si>
    <t>Reference</t>
  </si>
  <si>
    <t>Begin 1</t>
  </si>
  <si>
    <t>1-Center</t>
  </si>
  <si>
    <t>4.64 Avr</t>
  </si>
  <si>
    <t>13.9 Model</t>
  </si>
  <si>
    <t>Oxy18</t>
  </si>
  <si>
    <t>Inverted</t>
  </si>
  <si>
    <t>from 603 Ka</t>
  </si>
  <si>
    <t>to 6 Ka</t>
  </si>
  <si>
    <t>Cells</t>
  </si>
  <si>
    <t>19 to 405</t>
  </si>
  <si>
    <t>1-9 Correl</t>
  </si>
  <si>
    <t>Look for the</t>
  </si>
  <si>
    <t>4.64-kyr cycle</t>
  </si>
  <si>
    <t>in this data.</t>
  </si>
  <si>
    <t>43 cycles</t>
  </si>
  <si>
    <t>60%</t>
  </si>
  <si>
    <t>from 3103 Ka</t>
  </si>
  <si>
    <t>to 17 Ka</t>
  </si>
  <si>
    <t>9 to 674</t>
  </si>
  <si>
    <t>74 cycles</t>
  </si>
  <si>
    <t>99.9+%</t>
  </si>
  <si>
    <t>Begin 125</t>
  </si>
  <si>
    <t>125-Center</t>
  </si>
  <si>
    <t>376 Avr</t>
  </si>
  <si>
    <t>1.13 avr</t>
  </si>
  <si>
    <t>1.13 Model</t>
  </si>
  <si>
    <t>10 to 44</t>
  </si>
  <si>
    <t>to 0.504 Ma</t>
  </si>
  <si>
    <t>from 4.764 Ma</t>
  </si>
  <si>
    <t>4 cycles</t>
  </si>
  <si>
    <t>75%</t>
  </si>
  <si>
    <t>9 to 385</t>
  </si>
  <si>
    <t>from 5.293 Ma</t>
  </si>
  <si>
    <t>42 cycles</t>
  </si>
  <si>
    <t>95%</t>
  </si>
  <si>
    <t>from 5.140 Ma</t>
  </si>
  <si>
    <t>8 to 127</t>
  </si>
  <si>
    <t>13.3 cycles</t>
  </si>
  <si>
    <t>to 0.059 Ma</t>
  </si>
  <si>
    <t>to 0.170 Ma</t>
  </si>
  <si>
    <t>40%</t>
  </si>
  <si>
    <t>Table E8.1.1 – Information about the LR04 Stack Time-Series.</t>
  </si>
  <si>
    <t>Description</t>
  </si>
  <si>
    <t>Details for this Time-Series</t>
  </si>
  <si>
    <t>Data Source</t>
  </si>
  <si>
    <t>Brief description of the data</t>
  </si>
  <si>
    <r>
      <t>Ocean temperatures derived from δ</t>
    </r>
    <r>
      <rPr>
        <vertAlign val="superscript"/>
        <sz val="11"/>
        <color rgb="FF000000"/>
        <rFont val="Times New Roman"/>
        <family val="1"/>
      </rPr>
      <t>18</t>
    </r>
    <r>
      <rPr>
        <sz val="11"/>
        <color rgb="FF000000"/>
        <rFont val="Times New Roman"/>
        <family val="1"/>
      </rPr>
      <t>O sediments.</t>
    </r>
  </si>
  <si>
    <t>Abbreviated reference</t>
  </si>
  <si>
    <t>Lisiecki &amp; Raymo, 2005</t>
  </si>
  <si>
    <t>Details about the data source</t>
  </si>
  <si>
    <t>From http://www.lorraine-lisiecki.com/LR04stack.txt</t>
  </si>
  <si>
    <t>Original Time-Series</t>
  </si>
  <si>
    <t>Beginning time</t>
  </si>
  <si>
    <t>5.390 Ma</t>
  </si>
  <si>
    <t>Ending time</t>
  </si>
  <si>
    <t>Present</t>
  </si>
  <si>
    <t>No. of samples (observations)</t>
  </si>
  <si>
    <t>Estimated ages: Mean error</t>
  </si>
  <si>
    <t>5-kyr (inferred)</t>
  </si>
  <si>
    <t>Estimated ages: Minimum error</t>
  </si>
  <si>
    <t>0.01-kyr (inferred)</t>
  </si>
  <si>
    <t>Estimated ages: Maximum error</t>
  </si>
  <si>
    <t>20-kyr</t>
  </si>
  <si>
    <t>Table E8.2.1 – LR04 Stack: Data Preparation.</t>
  </si>
  <si>
    <t>Preparation Summary</t>
  </si>
  <si>
    <t>Test # 1</t>
  </si>
  <si>
    <t>Test # 2</t>
  </si>
  <si>
    <t>Test # 3</t>
  </si>
  <si>
    <t>Test # 4</t>
  </si>
  <si>
    <t>Test # 5</t>
  </si>
  <si>
    <t>Data Preparation Steps</t>
  </si>
  <si>
    <t>13.9-kyr</t>
  </si>
  <si>
    <t>41.8-kyr</t>
  </si>
  <si>
    <t>125-kyr</t>
  </si>
  <si>
    <t>376-kyr</t>
  </si>
  <si>
    <t>1.13-myr</t>
  </si>
  <si>
    <t>Bin Sizes for Histogram</t>
  </si>
  <si>
    <t>1.55-kyr</t>
  </si>
  <si>
    <t>4.64-kyr</t>
  </si>
  <si>
    <t>Data Adjustements</t>
  </si>
  <si>
    <t>Band-Pass Filter Used</t>
  </si>
  <si>
    <t>1-9 cell</t>
  </si>
  <si>
    <t>Moving Avr. Indentation</t>
  </si>
  <si>
    <t>4 cell</t>
  </si>
  <si>
    <t>Empty Bins Interpolated</t>
  </si>
  <si>
    <t>Beginning Time of Test</t>
  </si>
  <si>
    <t>603 Ka</t>
  </si>
  <si>
    <t>3103 Ka</t>
  </si>
  <si>
    <t>5293 Ka</t>
  </si>
  <si>
    <t>5140 Ka</t>
  </si>
  <si>
    <t>4764 Ka</t>
  </si>
  <si>
    <t>Ending Time of Test</t>
  </si>
  <si>
    <t>6 Ka</t>
  </si>
  <si>
    <t>17 Ka</t>
  </si>
  <si>
    <t>59 Ka</t>
  </si>
  <si>
    <t>170 Ka</t>
  </si>
  <si>
    <t>504 Ka</t>
  </si>
  <si>
    <t>Basic Time-Series Stats</t>
  </si>
  <si>
    <t>Number of observations</t>
  </si>
  <si>
    <t>Approximate # of cycles</t>
  </si>
  <si>
    <t>Minimum</t>
  </si>
  <si>
    <t>1st Quartile</t>
  </si>
  <si>
    <t>2nd Quartile (Median)</t>
  </si>
  <si>
    <t>3rd Quartile</t>
  </si>
  <si>
    <t>Maximum</t>
  </si>
  <si>
    <t>Average (Mean)</t>
  </si>
  <si>
    <t>Standard Error of Mean</t>
  </si>
  <si>
    <t>Lower C.L. of the Mean</t>
  </si>
  <si>
    <t>Upper C.L. of the Mean</t>
  </si>
  <si>
    <t>Variance</t>
  </si>
  <si>
    <t>Standard Deviation</t>
  </si>
  <si>
    <t>Skewness</t>
  </si>
  <si>
    <t>Kurtosis</t>
  </si>
  <si>
    <t>Table E8.3.1 – Results from LR04 Stack Tests.</t>
  </si>
  <si>
    <t>Least Squares Tests TestPreparation Steps</t>
  </si>
  <si>
    <t>Stat. Signif. from p-value</t>
  </si>
  <si>
    <t>N.S.</t>
  </si>
  <si>
    <r>
      <t>Practical Signif. (Adj. R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)</t>
    </r>
  </si>
  <si>
    <t>Lomb-Scargle Period’gm</t>
  </si>
  <si>
    <t>Estimated Wavelength</t>
  </si>
  <si>
    <t>22.73-kyr</t>
  </si>
  <si>
    <t>41.05-kyr</t>
  </si>
  <si>
    <t>94.50-kyr</t>
  </si>
  <si>
    <t>295.3-kyr</t>
  </si>
  <si>
    <t>1.03-myr</t>
  </si>
  <si>
    <t>p-value</t>
  </si>
  <si>
    <t>Secondary Wavelength</t>
  </si>
  <si>
    <t>---</t>
  </si>
  <si>
    <t>125.2-kyr</t>
  </si>
  <si>
    <t>397.2-kyr</t>
  </si>
  <si>
    <t>Smoothed Periodogram</t>
  </si>
  <si>
    <t>23.33-kyr</t>
  </si>
  <si>
    <t>40.93-kyr</t>
  </si>
  <si>
    <t>94.59-kyr</t>
  </si>
  <si>
    <t>281.8-kyr</t>
  </si>
  <si>
    <t>1.23-myr</t>
  </si>
  <si>
    <t>Confidence Level</t>
  </si>
  <si>
    <t xml:space="preserve"> N.S.</t>
  </si>
  <si>
    <t>Correlation &amp; Lag Tests</t>
  </si>
  <si>
    <r>
      <t>Correlation with lag lag</t>
    </r>
    <r>
      <rPr>
        <b/>
        <sz val="11"/>
        <color rgb="FF000000"/>
        <rFont val="Times New Roman"/>
        <family val="1"/>
      </rPr>
      <t>ript.txt", echo=TRUE)</t>
    </r>
  </si>
  <si>
    <t xml:space="preserve">Offset used with Model </t>
  </si>
  <si>
    <t>3.01-kyr</t>
  </si>
  <si>
    <t>-11.2-kyr</t>
  </si>
  <si>
    <t>-39.6-kyr</t>
  </si>
  <si>
    <t>-29.5-kyr</t>
  </si>
  <si>
    <t>176-kyr</t>
  </si>
  <si>
    <t>File Name</t>
  </si>
  <si>
    <t>Input data</t>
  </si>
  <si>
    <t>used in</t>
  </si>
  <si>
    <t>periodogram</t>
  </si>
  <si>
    <t>scripts.</t>
  </si>
  <si>
    <t>LR04_a_14-kyr.txt</t>
  </si>
  <si>
    <t>LR04_e_1128-kyr.txt</t>
  </si>
  <si>
    <t>LR04_d_376-kyr.txt</t>
  </si>
  <si>
    <t>LR04_c_125-kyr.txt</t>
  </si>
  <si>
    <t>LR04_b_42-kyr.txt</t>
  </si>
  <si>
    <t>Periodogram for 13.9-kyr test.</t>
  </si>
  <si>
    <t>Periodogram for 1.13-myr test.</t>
  </si>
  <si>
    <t>Periodogram for 376-kyr test.</t>
  </si>
  <si>
    <t>Periodogram for 125-kyr test.</t>
  </si>
  <si>
    <t>Periodogram for 41.8-kyr test.</t>
  </si>
</sst>
</file>

<file path=xl/styles.xml><?xml version="1.0" encoding="utf-8"?>
<styleSheet xmlns="http://schemas.openxmlformats.org/spreadsheetml/2006/main">
  <numFmts count="3">
    <numFmt numFmtId="164" formatCode="0.00000"/>
    <numFmt numFmtId="165" formatCode="0.000"/>
    <numFmt numFmtId="166" formatCode="0.0000"/>
  </numFmts>
  <fonts count="30">
    <font>
      <sz val="11"/>
      <color theme="1"/>
      <name val="Courier New"/>
      <family val="2"/>
    </font>
    <font>
      <b/>
      <sz val="11"/>
      <color theme="1"/>
      <name val="Courier New"/>
      <family val="2"/>
    </font>
    <font>
      <sz val="10"/>
      <name val="Arial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Courier New"/>
      <family val="3"/>
    </font>
    <font>
      <sz val="9"/>
      <name val="Geneva"/>
      <family val="2"/>
    </font>
    <font>
      <b/>
      <sz val="10"/>
      <color rgb="FFFF0000"/>
      <name val="Times New Roman"/>
      <family val="1"/>
    </font>
    <font>
      <sz val="11"/>
      <color theme="1"/>
      <name val="Courier New"/>
      <family val="2"/>
    </font>
    <font>
      <sz val="12"/>
      <name val="宋体"/>
    </font>
    <font>
      <sz val="12"/>
      <name val="Geneva"/>
    </font>
    <font>
      <sz val="11"/>
      <color theme="1"/>
      <name val="Calibri"/>
      <family val="2"/>
      <scheme val="minor"/>
    </font>
    <font>
      <sz val="10"/>
      <name val="Helv"/>
    </font>
    <font>
      <sz val="10"/>
      <name val="Helvetica-Narrow"/>
    </font>
    <font>
      <sz val="10"/>
      <name val="Geneva"/>
    </font>
    <font>
      <sz val="10"/>
      <color rgb="FFFF0000"/>
      <name val="Times New Roman"/>
      <family val="1"/>
    </font>
    <font>
      <b/>
      <sz val="10"/>
      <name val="Arial"/>
      <family val="2"/>
    </font>
    <font>
      <b/>
      <sz val="11"/>
      <color theme="1"/>
      <name val="Courier New"/>
      <family val="3"/>
    </font>
    <font>
      <b/>
      <sz val="9"/>
      <name val="Arial"/>
      <family val="2"/>
    </font>
    <font>
      <sz val="11"/>
      <color theme="1"/>
      <name val="Calibri"/>
      <family val="2"/>
    </font>
    <font>
      <b/>
      <u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u/>
      <sz val="11"/>
      <color theme="10"/>
      <name val="Courier New"/>
      <family val="2"/>
    </font>
    <font>
      <b/>
      <sz val="11"/>
      <color theme="1"/>
      <name val="Times New Roman"/>
      <family val="1"/>
    </font>
    <font>
      <b/>
      <sz val="2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</borders>
  <cellStyleXfs count="25">
    <xf numFmtId="0" fontId="0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12" fillId="0" borderId="0"/>
    <xf numFmtId="0" fontId="13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14" fillId="0" borderId="0"/>
    <xf numFmtId="0" fontId="13" fillId="0" borderId="0"/>
    <xf numFmtId="0" fontId="2" fillId="0" borderId="0"/>
    <xf numFmtId="0" fontId="9" fillId="0" borderId="0"/>
    <xf numFmtId="0" fontId="2" fillId="0" borderId="0"/>
    <xf numFmtId="0" fontId="16" fillId="0" borderId="0"/>
    <xf numFmtId="0" fontId="2" fillId="0" borderId="0"/>
    <xf numFmtId="0" fontId="9" fillId="0" borderId="0"/>
    <xf numFmtId="0" fontId="17" fillId="0" borderId="0"/>
    <xf numFmtId="0" fontId="2" fillId="0" borderId="0"/>
    <xf numFmtId="0" fontId="9" fillId="0" borderId="0"/>
    <xf numFmtId="0" fontId="11" fillId="0" borderId="0"/>
    <xf numFmtId="0" fontId="15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3" fillId="0" borderId="0" xfId="0" applyFont="1"/>
    <xf numFmtId="0" fontId="4" fillId="0" borderId="0" xfId="0" applyFont="1"/>
    <xf numFmtId="0" fontId="1" fillId="0" borderId="0" xfId="0" applyFont="1"/>
    <xf numFmtId="164" fontId="4" fillId="0" borderId="0" xfId="0" applyNumberFormat="1" applyFont="1"/>
    <xf numFmtId="164" fontId="7" fillId="0" borderId="0" xfId="1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2"/>
    <xf numFmtId="0" fontId="4" fillId="2" borderId="0" xfId="0" applyFont="1" applyFill="1"/>
    <xf numFmtId="165" fontId="4" fillId="0" borderId="0" xfId="0" applyNumberFormat="1" applyFont="1"/>
    <xf numFmtId="165" fontId="10" fillId="0" borderId="0" xfId="0" applyNumberFormat="1" applyFont="1"/>
    <xf numFmtId="0" fontId="10" fillId="0" borderId="0" xfId="0" applyFont="1" applyFill="1"/>
    <xf numFmtId="0" fontId="4" fillId="0" borderId="0" xfId="0" applyFont="1" applyFill="1"/>
    <xf numFmtId="0" fontId="5" fillId="0" borderId="0" xfId="5" applyFont="1" applyFill="1"/>
    <xf numFmtId="165" fontId="5" fillId="0" borderId="0" xfId="5" applyNumberFormat="1" applyFont="1" applyFill="1"/>
    <xf numFmtId="165" fontId="7" fillId="0" borderId="0" xfId="6" applyNumberFormat="1" applyFont="1" applyFill="1" applyAlignment="1">
      <alignment horizontal="center"/>
    </xf>
    <xf numFmtId="0" fontId="0" fillId="0" borderId="0" xfId="0"/>
    <xf numFmtId="0" fontId="7" fillId="0" borderId="0" xfId="6" applyFont="1" applyAlignment="1">
      <alignment horizontal="center"/>
    </xf>
    <xf numFmtId="0" fontId="5" fillId="2" borderId="0" xfId="6" applyFont="1" applyFill="1"/>
    <xf numFmtId="165" fontId="7" fillId="0" borderId="0" xfId="6" applyNumberFormat="1" applyFont="1" applyAlignment="1">
      <alignment horizontal="center"/>
    </xf>
    <xf numFmtId="165" fontId="5" fillId="0" borderId="0" xfId="6" applyNumberFormat="1" applyFont="1"/>
    <xf numFmtId="165" fontId="5" fillId="0" borderId="0" xfId="6" applyNumberFormat="1" applyFont="1" applyAlignment="1">
      <alignment horizontal="right"/>
    </xf>
    <xf numFmtId="165" fontId="7" fillId="2" borderId="0" xfId="6" applyNumberFormat="1" applyFont="1" applyFill="1" applyAlignment="1">
      <alignment horizontal="center"/>
    </xf>
    <xf numFmtId="0" fontId="12" fillId="2" borderId="0" xfId="5" applyFill="1"/>
    <xf numFmtId="0" fontId="5" fillId="0" borderId="0" xfId="6" applyFont="1" applyFill="1"/>
    <xf numFmtId="0" fontId="5" fillId="0" borderId="0" xfId="5" applyFont="1"/>
    <xf numFmtId="165" fontId="5" fillId="0" borderId="0" xfId="5" applyNumberFormat="1" applyFont="1"/>
    <xf numFmtId="0" fontId="2" fillId="0" borderId="0" xfId="15"/>
    <xf numFmtId="165" fontId="5" fillId="0" borderId="0" xfId="15" applyNumberFormat="1" applyFont="1"/>
    <xf numFmtId="0" fontId="5" fillId="0" borderId="0" xfId="15" applyFont="1" applyFill="1"/>
    <xf numFmtId="0" fontId="7" fillId="0" borderId="0" xfId="15" applyFont="1" applyFill="1"/>
    <xf numFmtId="0" fontId="5" fillId="0" borderId="0" xfId="15" applyFont="1" applyFill="1" applyAlignment="1">
      <alignment horizontal="left"/>
    </xf>
    <xf numFmtId="1" fontId="5" fillId="0" borderId="0" xfId="15" applyNumberFormat="1" applyFont="1" applyFill="1" applyAlignment="1">
      <alignment horizontal="left"/>
    </xf>
    <xf numFmtId="0" fontId="7" fillId="0" borderId="0" xfId="6" applyFont="1" applyFill="1" applyAlignment="1">
      <alignment horizontal="center"/>
    </xf>
    <xf numFmtId="164" fontId="6" fillId="0" borderId="0" xfId="0" applyNumberFormat="1" applyFont="1" applyAlignment="1">
      <alignment horizontal="right"/>
    </xf>
    <xf numFmtId="0" fontId="5" fillId="2" borderId="0" xfId="5" applyFont="1" applyFill="1"/>
    <xf numFmtId="165" fontId="5" fillId="2" borderId="0" xfId="5" applyNumberFormat="1" applyFont="1" applyFill="1"/>
    <xf numFmtId="0" fontId="10" fillId="2" borderId="0" xfId="0" applyFont="1" applyFill="1"/>
    <xf numFmtId="165" fontId="4" fillId="2" borderId="0" xfId="0" applyNumberFormat="1" applyFont="1" applyFill="1"/>
    <xf numFmtId="165" fontId="10" fillId="2" borderId="0" xfId="0" applyNumberFormat="1" applyFont="1" applyFill="1"/>
    <xf numFmtId="1" fontId="7" fillId="0" borderId="0" xfId="6" applyNumberFormat="1" applyFont="1" applyFill="1" applyAlignment="1">
      <alignment horizontal="center"/>
    </xf>
    <xf numFmtId="1" fontId="5" fillId="0" borderId="0" xfId="5" applyNumberFormat="1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165" fontId="4" fillId="0" borderId="0" xfId="0" applyNumberFormat="1" applyFont="1" applyFill="1"/>
    <xf numFmtId="165" fontId="10" fillId="0" borderId="0" xfId="0" applyNumberFormat="1" applyFont="1" applyFill="1"/>
    <xf numFmtId="0" fontId="2" fillId="0" borderId="0" xfId="15" applyAlignment="1">
      <alignment horizontal="left"/>
    </xf>
    <xf numFmtId="165" fontId="7" fillId="0" borderId="0" xfId="5" applyNumberFormat="1" applyFont="1" applyFill="1"/>
    <xf numFmtId="165" fontId="10" fillId="0" borderId="0" xfId="5" applyNumberFormat="1" applyFont="1" applyFill="1"/>
    <xf numFmtId="165" fontId="5" fillId="0" borderId="0" xfId="5" applyNumberFormat="1" applyFont="1" applyFill="1" applyAlignment="1">
      <alignment horizontal="right"/>
    </xf>
    <xf numFmtId="165" fontId="7" fillId="0" borderId="0" xfId="6" quotePrefix="1" applyNumberFormat="1" applyFont="1" applyFill="1" applyAlignment="1">
      <alignment horizontal="center"/>
    </xf>
    <xf numFmtId="165" fontId="7" fillId="0" borderId="0" xfId="6" quotePrefix="1" applyNumberFormat="1" applyFont="1" applyAlignment="1">
      <alignment horizontal="center"/>
    </xf>
    <xf numFmtId="165" fontId="4" fillId="0" borderId="0" xfId="0" applyNumberFormat="1" applyFont="1" applyFill="1" applyAlignment="1">
      <alignment horizontal="right"/>
    </xf>
    <xf numFmtId="1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1" fontId="10" fillId="0" borderId="0" xfId="5" applyNumberFormat="1" applyFont="1" applyFill="1" applyAlignment="1">
      <alignment horizontal="center"/>
    </xf>
    <xf numFmtId="164" fontId="7" fillId="0" borderId="0" xfId="6" applyNumberFormat="1" applyFont="1" applyFill="1" applyAlignment="1">
      <alignment horizontal="center"/>
    </xf>
    <xf numFmtId="164" fontId="5" fillId="0" borderId="0" xfId="5" applyNumberFormat="1" applyFont="1" applyFill="1"/>
    <xf numFmtId="164" fontId="4" fillId="0" borderId="0" xfId="0" applyNumberFormat="1" applyFont="1" applyFill="1"/>
    <xf numFmtId="164" fontId="10" fillId="0" borderId="0" xfId="0" applyNumberFormat="1" applyFont="1" applyFill="1"/>
    <xf numFmtId="10" fontId="6" fillId="0" borderId="0" xfId="0" applyNumberFormat="1" applyFont="1" applyFill="1" applyAlignment="1">
      <alignment horizontal="right"/>
    </xf>
    <xf numFmtId="0" fontId="4" fillId="0" borderId="0" xfId="0" applyFont="1" applyAlignment="1">
      <alignment horizontal="right"/>
    </xf>
    <xf numFmtId="165" fontId="5" fillId="0" borderId="0" xfId="5" quotePrefix="1" applyNumberFormat="1" applyFont="1" applyFill="1" applyAlignment="1">
      <alignment horizontal="right"/>
    </xf>
    <xf numFmtId="165" fontId="7" fillId="0" borderId="0" xfId="6" applyNumberFormat="1" applyFont="1"/>
    <xf numFmtId="165" fontId="7" fillId="0" borderId="0" xfId="5" applyNumberFormat="1" applyFont="1" applyFill="1" applyAlignment="1">
      <alignment horizontal="right"/>
    </xf>
    <xf numFmtId="165" fontId="18" fillId="0" borderId="0" xfId="5" applyNumberFormat="1" applyFont="1" applyFill="1"/>
    <xf numFmtId="0" fontId="6" fillId="0" borderId="0" xfId="0" applyFont="1" applyAlignment="1">
      <alignment horizontal="right"/>
    </xf>
    <xf numFmtId="165" fontId="7" fillId="0" borderId="0" xfId="5" applyNumberFormat="1" applyFont="1" applyAlignment="1">
      <alignment horizontal="center"/>
    </xf>
    <xf numFmtId="0" fontId="5" fillId="0" borderId="0" xfId="5" quotePrefix="1" applyFont="1" applyFill="1"/>
    <xf numFmtId="166" fontId="8" fillId="0" borderId="0" xfId="0" applyNumberFormat="1" applyFont="1"/>
    <xf numFmtId="166" fontId="5" fillId="0" borderId="0" xfId="1" applyNumberFormat="1" applyFont="1" applyAlignment="1">
      <alignment horizontal="right"/>
    </xf>
    <xf numFmtId="166" fontId="4" fillId="0" borderId="0" xfId="0" applyNumberFormat="1" applyFont="1"/>
    <xf numFmtId="0" fontId="19" fillId="0" borderId="0" xfId="2" applyFont="1"/>
    <xf numFmtId="0" fontId="20" fillId="0" borderId="0" xfId="0" applyFont="1"/>
    <xf numFmtId="2" fontId="6" fillId="0" borderId="0" xfId="0" applyNumberFormat="1" applyFont="1" applyAlignment="1">
      <alignment horizontal="center"/>
    </xf>
    <xf numFmtId="2" fontId="5" fillId="0" borderId="0" xfId="1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quotePrefix="1" applyNumberFormat="1" applyFont="1" applyFill="1" applyAlignment="1">
      <alignment horizontal="right"/>
    </xf>
    <xf numFmtId="165" fontId="10" fillId="0" borderId="0" xfId="5" applyNumberFormat="1" applyFont="1" applyFill="1" applyAlignment="1">
      <alignment horizontal="right"/>
    </xf>
    <xf numFmtId="0" fontId="21" fillId="0" borderId="0" xfId="15" applyFont="1"/>
    <xf numFmtId="165" fontId="5" fillId="0" borderId="0" xfId="6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166" fontId="7" fillId="0" borderId="0" xfId="6" applyNumberFormat="1" applyFont="1" applyAlignment="1">
      <alignment horizontal="center"/>
    </xf>
    <xf numFmtId="166" fontId="5" fillId="0" borderId="0" xfId="6" applyNumberFormat="1" applyFont="1"/>
    <xf numFmtId="166" fontId="7" fillId="0" borderId="0" xfId="6" applyNumberFormat="1" applyFont="1"/>
    <xf numFmtId="166" fontId="4" fillId="0" borderId="0" xfId="0" applyNumberFormat="1" applyFont="1" applyFill="1"/>
    <xf numFmtId="0" fontId="3" fillId="0" borderId="0" xfId="0" applyFont="1" applyAlignment="1">
      <alignment horizontal="justify"/>
    </xf>
    <xf numFmtId="0" fontId="24" fillId="0" borderId="1" xfId="0" applyFont="1" applyBorder="1"/>
    <xf numFmtId="0" fontId="24" fillId="0" borderId="2" xfId="0" applyFont="1" applyBorder="1"/>
    <xf numFmtId="0" fontId="24" fillId="3" borderId="3" xfId="0" applyFont="1" applyFill="1" applyBorder="1"/>
    <xf numFmtId="0" fontId="22" fillId="3" borderId="4" xfId="0" applyFont="1" applyFill="1" applyBorder="1"/>
    <xf numFmtId="0" fontId="24" fillId="3" borderId="4" xfId="0" applyFont="1" applyFill="1" applyBorder="1"/>
    <xf numFmtId="0" fontId="24" fillId="0" borderId="3" xfId="0" applyFont="1" applyBorder="1"/>
    <xf numFmtId="0" fontId="22" fillId="0" borderId="4" xfId="0" applyFont="1" applyBorder="1"/>
    <xf numFmtId="0" fontId="25" fillId="0" borderId="3" xfId="0" applyFont="1" applyBorder="1"/>
    <xf numFmtId="0" fontId="25" fillId="0" borderId="4" xfId="0" applyFont="1" applyBorder="1"/>
    <xf numFmtId="0" fontId="27" fillId="0" borderId="4" xfId="24" applyBorder="1" applyAlignment="1" applyProtection="1"/>
    <xf numFmtId="0" fontId="25" fillId="3" borderId="3" xfId="0" applyFont="1" applyFill="1" applyBorder="1"/>
    <xf numFmtId="0" fontId="25" fillId="3" borderId="4" xfId="0" applyFont="1" applyFill="1" applyBorder="1"/>
    <xf numFmtId="0" fontId="25" fillId="0" borderId="5" xfId="0" applyFont="1" applyBorder="1"/>
    <xf numFmtId="0" fontId="25" fillId="0" borderId="6" xfId="0" applyFont="1" applyBorder="1"/>
    <xf numFmtId="3" fontId="25" fillId="0" borderId="4" xfId="0" applyNumberFormat="1" applyFont="1" applyBorder="1" applyAlignment="1">
      <alignment horizontal="left"/>
    </xf>
    <xf numFmtId="0" fontId="24" fillId="0" borderId="7" xfId="0" applyFont="1" applyBorder="1" applyAlignment="1">
      <alignment horizontal="right"/>
    </xf>
    <xf numFmtId="0" fontId="24" fillId="0" borderId="7" xfId="0" applyFont="1" applyBorder="1" applyAlignment="1">
      <alignment horizontal="right" vertical="top" wrapText="1"/>
    </xf>
    <xf numFmtId="0" fontId="22" fillId="0" borderId="2" xfId="0" applyFont="1" applyBorder="1"/>
    <xf numFmtId="0" fontId="22" fillId="3" borderId="8" xfId="0" applyFont="1" applyFill="1" applyBorder="1"/>
    <xf numFmtId="0" fontId="24" fillId="3" borderId="8" xfId="0" applyFont="1" applyFill="1" applyBorder="1" applyAlignment="1">
      <alignment horizontal="right" vertical="top" wrapText="1"/>
    </xf>
    <xf numFmtId="0" fontId="24" fillId="0" borderId="8" xfId="0" applyFont="1" applyBorder="1" applyAlignment="1">
      <alignment horizontal="right"/>
    </xf>
    <xf numFmtId="0" fontId="24" fillId="0" borderId="8" xfId="0" applyFont="1" applyBorder="1" applyAlignment="1">
      <alignment horizontal="right" vertical="top" wrapText="1"/>
    </xf>
    <xf numFmtId="0" fontId="25" fillId="0" borderId="8" xfId="0" applyFont="1" applyBorder="1" applyAlignment="1">
      <alignment horizontal="right"/>
    </xf>
    <xf numFmtId="0" fontId="25" fillId="0" borderId="8" xfId="0" applyFont="1" applyBorder="1" applyAlignment="1">
      <alignment horizontal="right" wrapText="1"/>
    </xf>
    <xf numFmtId="0" fontId="25" fillId="3" borderId="8" xfId="0" applyFont="1" applyFill="1" applyBorder="1" applyAlignment="1">
      <alignment horizontal="right" vertical="top" wrapText="1"/>
    </xf>
    <xf numFmtId="0" fontId="25" fillId="0" borderId="8" xfId="0" applyFont="1" applyBorder="1" applyAlignment="1">
      <alignment horizontal="right" vertical="top" wrapText="1"/>
    </xf>
    <xf numFmtId="0" fontId="25" fillId="0" borderId="9" xfId="0" applyFont="1" applyBorder="1" applyAlignment="1">
      <alignment horizontal="right"/>
    </xf>
    <xf numFmtId="0" fontId="25" fillId="0" borderId="9" xfId="0" applyFont="1" applyBorder="1" applyAlignment="1">
      <alignment horizontal="right" vertical="top" wrapText="1"/>
    </xf>
    <xf numFmtId="0" fontId="22" fillId="0" borderId="6" xfId="0" applyFont="1" applyBorder="1"/>
    <xf numFmtId="0" fontId="28" fillId="0" borderId="0" xfId="0" applyFont="1"/>
    <xf numFmtId="9" fontId="25" fillId="0" borderId="8" xfId="0" applyNumberFormat="1" applyFont="1" applyBorder="1" applyAlignment="1">
      <alignment horizontal="right" vertical="top" wrapText="1"/>
    </xf>
    <xf numFmtId="0" fontId="22" fillId="0" borderId="8" xfId="0" applyFont="1" applyBorder="1"/>
    <xf numFmtId="0" fontId="25" fillId="3" borderId="8" xfId="0" applyFont="1" applyFill="1" applyBorder="1" applyAlignment="1">
      <alignment horizontal="right" wrapText="1"/>
    </xf>
    <xf numFmtId="10" fontId="25" fillId="0" borderId="8" xfId="0" applyNumberFormat="1" applyFont="1" applyBorder="1" applyAlignment="1">
      <alignment horizontal="right" wrapText="1"/>
    </xf>
    <xf numFmtId="9" fontId="25" fillId="0" borderId="8" xfId="0" applyNumberFormat="1" applyFont="1" applyBorder="1" applyAlignment="1">
      <alignment horizontal="right" wrapText="1"/>
    </xf>
    <xf numFmtId="0" fontId="3" fillId="0" borderId="8" xfId="0" applyFont="1" applyBorder="1" applyAlignment="1">
      <alignment horizontal="right" vertical="top"/>
    </xf>
    <xf numFmtId="0" fontId="3" fillId="0" borderId="8" xfId="0" applyFont="1" applyBorder="1" applyAlignment="1">
      <alignment horizontal="right" vertical="top" wrapText="1"/>
    </xf>
    <xf numFmtId="9" fontId="25" fillId="0" borderId="8" xfId="0" applyNumberFormat="1" applyFont="1" applyBorder="1" applyAlignment="1">
      <alignment horizontal="right"/>
    </xf>
    <xf numFmtId="10" fontId="25" fillId="0" borderId="8" xfId="0" applyNumberFormat="1" applyFont="1" applyBorder="1" applyAlignment="1">
      <alignment horizontal="right" vertical="top" wrapText="1"/>
    </xf>
    <xf numFmtId="0" fontId="23" fillId="0" borderId="0" xfId="0" applyFont="1" applyAlignment="1">
      <alignment horizontal="left"/>
    </xf>
    <xf numFmtId="0" fontId="6" fillId="0" borderId="0" xfId="0" applyFont="1"/>
    <xf numFmtId="165" fontId="6" fillId="0" borderId="0" xfId="0" applyNumberFormat="1" applyFont="1"/>
    <xf numFmtId="0" fontId="29" fillId="0" borderId="0" xfId="0" applyFont="1"/>
  </cellXfs>
  <cellStyles count="25">
    <cellStyle name="Hyperlink" xfId="24" builtinId="8"/>
    <cellStyle name="Normal" xfId="0" builtinId="0"/>
    <cellStyle name="Normal 2" xfId="1"/>
    <cellStyle name="Normal 2 2" xfId="3"/>
    <cellStyle name="Normal 2 2 2" xfId="7"/>
    <cellStyle name="Normal 2 2 2 2" xfId="9"/>
    <cellStyle name="Normal 2 2 2 3" xfId="18"/>
    <cellStyle name="Normal 2 2 3" xfId="17"/>
    <cellStyle name="Normal 2 3" xfId="6"/>
    <cellStyle name="Normal 2 4" xfId="16"/>
    <cellStyle name="Normal 3" xfId="2"/>
    <cellStyle name="Normal 3 2" xfId="4"/>
    <cellStyle name="Normal 3 2 2" xfId="8"/>
    <cellStyle name="Normal 3 2 2 2" xfId="10"/>
    <cellStyle name="Normal 3 2 2 3" xfId="21"/>
    <cellStyle name="Normal 3 2 3" xfId="14"/>
    <cellStyle name="Normal 3 2 4" xfId="20"/>
    <cellStyle name="Normal 3 3" xfId="13"/>
    <cellStyle name="Normal 3 4" xfId="19"/>
    <cellStyle name="Normal 4" xfId="5"/>
    <cellStyle name="Normal 4 2" xfId="12"/>
    <cellStyle name="Normal 4 3" xfId="22"/>
    <cellStyle name="Normal 5" xfId="11"/>
    <cellStyle name="Normal 6" xfId="15"/>
    <cellStyle name="Standard_I1-BE-WA" xfId="2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6400000</xdr:colOff>
      <xdr:row>40</xdr:row>
      <xdr:rowOff>113381</xdr:rowOff>
    </xdr:to>
    <xdr:pic>
      <xdr:nvPicPr>
        <xdr:cNvPr id="2" name="Picture 1" descr="08-1 - LR04_Pgram_14-kyr.bmp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571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6400000</xdr:colOff>
      <xdr:row>84</xdr:row>
      <xdr:rowOff>113381</xdr:rowOff>
    </xdr:to>
    <xdr:pic>
      <xdr:nvPicPr>
        <xdr:cNvPr id="3" name="Picture 2" descr="08-2 - LR04_Pgram_42-kyr.bmp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3375" y="91440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6400000</xdr:colOff>
      <xdr:row>128</xdr:row>
      <xdr:rowOff>113381</xdr:rowOff>
    </xdr:to>
    <xdr:pic>
      <xdr:nvPicPr>
        <xdr:cNvPr id="4" name="Picture 3" descr="08-3 - LR04_Pgram_125-kyr.bmp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33375" y="17716500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6400000</xdr:colOff>
      <xdr:row>172</xdr:row>
      <xdr:rowOff>113381</xdr:rowOff>
    </xdr:to>
    <xdr:pic>
      <xdr:nvPicPr>
        <xdr:cNvPr id="5" name="Picture 4" descr="08-4 - LR04_Pgram_376-kyr.bmp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33375" y="262794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6400000</xdr:colOff>
      <xdr:row>216</xdr:row>
      <xdr:rowOff>113381</xdr:rowOff>
    </xdr:to>
    <xdr:pic>
      <xdr:nvPicPr>
        <xdr:cNvPr id="6" name="Picture 5" descr="08-5 - LR04_Pgram_1-myr.bmp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33375" y="34851975"/>
          <a:ext cx="6400000" cy="7352381"/>
        </a:xfrm>
        <a:prstGeom prst="rect">
          <a:avLst/>
        </a:prstGeom>
        <a:ln w="38100"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lorraine-lisiecki.com/LR04stack.tx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2409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7" style="71" customWidth="1"/>
    <col min="2" max="2" width="6.6640625" style="4" customWidth="1"/>
    <col min="3" max="3" width="5.33203125" style="76" customWidth="1"/>
    <col min="4" max="4" width="7.88671875" style="76" customWidth="1"/>
    <col min="5" max="5" width="3.77734375" style="8" customWidth="1"/>
    <col min="6" max="6" width="9.33203125" style="12" customWidth="1"/>
    <col min="7" max="7" width="5.6640625" style="12" customWidth="1"/>
    <col min="8" max="8" width="6.6640625" style="87" customWidth="1"/>
    <col min="9" max="9" width="4.6640625" style="12" customWidth="1"/>
    <col min="10" max="10" width="5.44140625" style="12" customWidth="1"/>
    <col min="11" max="11" width="5.77734375" style="12" customWidth="1"/>
    <col min="12" max="12" width="5.6640625" style="12" customWidth="1"/>
    <col min="13" max="13" width="5.44140625" style="12" customWidth="1"/>
    <col min="14" max="14" width="0.5546875" style="8" customWidth="1"/>
    <col min="15" max="15" width="7.21875" style="12" customWidth="1"/>
    <col min="16" max="16" width="6.5546875" style="12" customWidth="1"/>
    <col min="17" max="17" width="4.33203125" style="12" customWidth="1"/>
    <col min="18" max="18" width="8.77734375" style="12" customWidth="1"/>
    <col min="19" max="19" width="3.77734375" style="8" customWidth="1"/>
    <col min="20" max="20" width="8.77734375" style="9" customWidth="1"/>
    <col min="21" max="22" width="6" style="2" customWidth="1"/>
    <col min="23" max="23" width="5.44140625" style="9" customWidth="1"/>
    <col min="24" max="25" width="6.109375" style="9" customWidth="1"/>
    <col min="26" max="26" width="5.44140625" style="9" customWidth="1"/>
    <col min="27" max="27" width="5.5546875" style="12" customWidth="1"/>
    <col min="28" max="28" width="0.5546875" style="8" customWidth="1"/>
    <col min="29" max="29" width="7" style="44" customWidth="1"/>
    <col min="30" max="30" width="7" style="58" customWidth="1"/>
    <col min="31" max="31" width="4.77734375" style="42" customWidth="1"/>
    <col min="32" max="32" width="9.21875" style="44" customWidth="1"/>
    <col min="33" max="33" width="3.77734375" style="9" customWidth="1"/>
    <col min="34" max="34" width="8.44140625" style="9" customWidth="1"/>
    <col min="35" max="35" width="6.21875" style="9" customWidth="1"/>
    <col min="36" max="36" width="6.77734375" style="9" customWidth="1"/>
    <col min="37" max="37" width="4.88671875" style="9" customWidth="1"/>
    <col min="38" max="38" width="5.88671875" style="12" customWidth="1"/>
    <col min="39" max="39" width="5.6640625" style="12" customWidth="1"/>
    <col min="40" max="40" width="5.44140625" style="12" customWidth="1"/>
    <col min="41" max="41" width="5.44140625" style="2" customWidth="1"/>
    <col min="42" max="42" width="0.5546875" style="8" customWidth="1"/>
    <col min="43" max="44" width="7.21875" style="2" customWidth="1"/>
    <col min="45" max="45" width="4.109375" style="2" customWidth="1"/>
    <col min="46" max="46" width="8" style="2" customWidth="1"/>
    <col min="47" max="47" width="3.77734375" style="2" customWidth="1"/>
    <col min="48" max="48" width="8.5546875" style="2" customWidth="1"/>
    <col min="49" max="49" width="6.33203125" style="2" customWidth="1"/>
    <col min="50" max="50" width="6.77734375" style="2" customWidth="1"/>
    <col min="51" max="52" width="5.6640625" style="12" customWidth="1"/>
    <col min="53" max="53" width="5.77734375" style="2" customWidth="1"/>
    <col min="54" max="54" width="5.21875" style="2" customWidth="1"/>
    <col min="55" max="55" width="5" style="2" customWidth="1"/>
    <col min="56" max="56" width="0.5546875" style="8" customWidth="1"/>
    <col min="57" max="57" width="7.21875" style="2" customWidth="1"/>
    <col min="58" max="58" width="6.5546875" style="2" customWidth="1"/>
    <col min="59" max="59" width="4" style="2" customWidth="1"/>
    <col min="60" max="60" width="8.44140625" style="2" customWidth="1"/>
    <col min="61" max="61" width="3.77734375" style="2" customWidth="1"/>
    <col min="62" max="62" width="9.88671875" style="1" customWidth="1"/>
    <col min="63" max="63" width="6" style="1" customWidth="1"/>
    <col min="64" max="64" width="7.6640625" style="81" customWidth="1"/>
    <col min="65" max="65" width="5.21875" style="1" customWidth="1"/>
    <col min="66" max="66" width="6.109375" style="1" customWidth="1"/>
    <col min="67" max="67" width="5.5546875" style="1" customWidth="1"/>
    <col min="68" max="69" width="5.21875" customWidth="1"/>
    <col min="70" max="70" width="0.5546875" customWidth="1"/>
    <col min="71" max="71" width="7.44140625" customWidth="1"/>
    <col min="72" max="72" width="6.5546875" customWidth="1"/>
    <col min="73" max="73" width="4.5546875" customWidth="1"/>
    <col min="74" max="74" width="8.5546875" customWidth="1"/>
    <col min="75" max="75" width="3.77734375" style="83" customWidth="1"/>
  </cols>
  <sheetData>
    <row r="1" spans="1:75" s="3" customFormat="1" ht="15.75">
      <c r="A1" s="69" t="s">
        <v>0</v>
      </c>
      <c r="B1" s="34" t="s">
        <v>50</v>
      </c>
      <c r="C1" s="74" t="s">
        <v>49</v>
      </c>
      <c r="D1" s="74" t="s">
        <v>51</v>
      </c>
      <c r="E1" s="18"/>
      <c r="F1" s="30" t="s">
        <v>1</v>
      </c>
      <c r="G1" s="19" t="s">
        <v>79</v>
      </c>
      <c r="H1" s="84" t="s">
        <v>80</v>
      </c>
      <c r="I1" s="17" t="s">
        <v>83</v>
      </c>
      <c r="J1" s="17" t="s">
        <v>81</v>
      </c>
      <c r="K1" s="19" t="s">
        <v>32</v>
      </c>
      <c r="L1" s="51" t="s">
        <v>33</v>
      </c>
      <c r="M1" s="50" t="s">
        <v>40</v>
      </c>
      <c r="N1" s="22"/>
      <c r="O1" s="15" t="s">
        <v>82</v>
      </c>
      <c r="P1" s="56" t="s">
        <v>35</v>
      </c>
      <c r="Q1" s="40" t="s">
        <v>25</v>
      </c>
      <c r="R1" s="15" t="s">
        <v>89</v>
      </c>
      <c r="S1" s="18"/>
      <c r="T1" s="30" t="s">
        <v>1</v>
      </c>
      <c r="U1" s="19" t="s">
        <v>2</v>
      </c>
      <c r="V1" s="19" t="s">
        <v>3</v>
      </c>
      <c r="W1" s="17" t="s">
        <v>83</v>
      </c>
      <c r="X1" s="17" t="s">
        <v>32</v>
      </c>
      <c r="Y1" s="19" t="s">
        <v>37</v>
      </c>
      <c r="Z1" s="51" t="s">
        <v>33</v>
      </c>
      <c r="AA1" s="50" t="s">
        <v>40</v>
      </c>
      <c r="AB1" s="22"/>
      <c r="AC1" s="15" t="s">
        <v>38</v>
      </c>
      <c r="AD1" s="56" t="s">
        <v>35</v>
      </c>
      <c r="AE1" s="40" t="s">
        <v>25</v>
      </c>
      <c r="AF1" s="50" t="s">
        <v>89</v>
      </c>
      <c r="AG1" s="18"/>
      <c r="AH1" s="30" t="s">
        <v>1</v>
      </c>
      <c r="AI1" s="19" t="s">
        <v>4</v>
      </c>
      <c r="AJ1" s="19" t="s">
        <v>5</v>
      </c>
      <c r="AK1" s="17" t="s">
        <v>83</v>
      </c>
      <c r="AL1" s="15" t="s">
        <v>36</v>
      </c>
      <c r="AM1" s="15" t="s">
        <v>34</v>
      </c>
      <c r="AN1" s="51" t="s">
        <v>33</v>
      </c>
      <c r="AO1" s="50" t="s">
        <v>39</v>
      </c>
      <c r="AP1" s="22"/>
      <c r="AQ1" s="15" t="s">
        <v>27</v>
      </c>
      <c r="AR1" s="56" t="s">
        <v>35</v>
      </c>
      <c r="AS1" s="40" t="s">
        <v>25</v>
      </c>
      <c r="AT1" s="50" t="s">
        <v>89</v>
      </c>
      <c r="AU1" s="22"/>
      <c r="AV1" s="30" t="s">
        <v>1</v>
      </c>
      <c r="AW1" s="19" t="s">
        <v>6</v>
      </c>
      <c r="AX1" s="19" t="s">
        <v>7</v>
      </c>
      <c r="AY1" s="17" t="s">
        <v>83</v>
      </c>
      <c r="AZ1" s="33" t="s">
        <v>34</v>
      </c>
      <c r="BA1" s="19" t="s">
        <v>8</v>
      </c>
      <c r="BB1" s="51" t="s">
        <v>33</v>
      </c>
      <c r="BC1" s="51" t="s">
        <v>40</v>
      </c>
      <c r="BD1" s="22"/>
      <c r="BE1" s="15" t="s">
        <v>30</v>
      </c>
      <c r="BF1" s="56" t="s">
        <v>35</v>
      </c>
      <c r="BG1" s="40" t="s">
        <v>25</v>
      </c>
      <c r="BH1" s="15" t="s">
        <v>31</v>
      </c>
      <c r="BI1" s="22"/>
      <c r="BJ1" s="30" t="s">
        <v>1</v>
      </c>
      <c r="BK1" s="19" t="s">
        <v>100</v>
      </c>
      <c r="BL1" s="19" t="s">
        <v>101</v>
      </c>
      <c r="BM1" s="17" t="s">
        <v>83</v>
      </c>
      <c r="BN1" s="17" t="s">
        <v>102</v>
      </c>
      <c r="BO1" s="19" t="s">
        <v>103</v>
      </c>
      <c r="BP1" s="51" t="s">
        <v>33</v>
      </c>
      <c r="BQ1" s="50" t="s">
        <v>40</v>
      </c>
      <c r="BR1" s="22"/>
      <c r="BS1" s="15" t="s">
        <v>104</v>
      </c>
      <c r="BT1" s="56" t="s">
        <v>35</v>
      </c>
      <c r="BU1" s="40" t="s">
        <v>25</v>
      </c>
      <c r="BV1" s="15" t="s">
        <v>89</v>
      </c>
      <c r="BW1" s="82"/>
    </row>
    <row r="2" spans="1:75" ht="15.75">
      <c r="A2" s="70"/>
      <c r="B2" s="5">
        <v>-5.32</v>
      </c>
      <c r="C2" s="75">
        <v>2.91</v>
      </c>
      <c r="D2" s="75">
        <v>0.09</v>
      </c>
      <c r="E2" s="18"/>
      <c r="F2" s="30" t="s">
        <v>9</v>
      </c>
      <c r="G2" s="20">
        <f>H2 - (0.00154672495336205/2)</f>
        <v>-0.63034104787668099</v>
      </c>
      <c r="H2" s="85">
        <v>-0.62956768539999997</v>
      </c>
      <c r="I2" s="21"/>
      <c r="J2" s="21"/>
      <c r="K2" s="25"/>
      <c r="L2" s="25" t="s">
        <v>84</v>
      </c>
      <c r="M2" s="13" t="s">
        <v>84</v>
      </c>
      <c r="N2" s="35"/>
      <c r="O2" s="14">
        <f xml:space="preserve"> SIN((2*PI()*(H2+P2)/0.0139205245802584) + 2.989911921)</f>
        <v>0.21061001284774228</v>
      </c>
      <c r="P2" s="57">
        <v>3.0100000000000001E-3</v>
      </c>
      <c r="Q2" s="41">
        <v>-4</v>
      </c>
      <c r="R2" s="47">
        <f>CORREL(M19:M405,O23:O409)</f>
        <v>-6.570028045233399E-2</v>
      </c>
      <c r="S2" s="18"/>
      <c r="T2" s="30" t="s">
        <v>9</v>
      </c>
      <c r="U2" s="20">
        <f>V2 - (0.00464017486008615/2)</f>
        <v>-3.1375821974300431</v>
      </c>
      <c r="V2" s="20">
        <v>-3.1352621100000002</v>
      </c>
      <c r="W2" s="21"/>
      <c r="X2" s="21"/>
      <c r="Y2" s="25"/>
      <c r="Z2" s="25"/>
      <c r="AA2" s="13"/>
      <c r="AB2" s="35"/>
      <c r="AC2" s="14">
        <f xml:space="preserve"> SIN((2*PI()*(V2+AD2)/0.0417615737407753) + 2.043834879)</f>
        <v>-0.11403701763886474</v>
      </c>
      <c r="AD2" s="57">
        <v>-1.12E-2</v>
      </c>
      <c r="AE2" s="41">
        <v>-4</v>
      </c>
      <c r="AF2" s="47">
        <f>CORREL(AA9:AA674,AC13:AC678)</f>
        <v>-0.47999320329312867</v>
      </c>
      <c r="AG2" s="18"/>
      <c r="AH2" s="30" t="s">
        <v>9</v>
      </c>
      <c r="AI2" s="20">
        <f>AJ2 - (0.0139205245802584/2)</f>
        <v>-5.3973473542901296</v>
      </c>
      <c r="AJ2" s="20">
        <v>-5.3903870920000001</v>
      </c>
      <c r="AK2" s="21"/>
      <c r="AL2" s="25"/>
      <c r="AM2" s="25"/>
      <c r="AN2" s="25"/>
      <c r="AO2" s="13"/>
      <c r="AP2" s="35"/>
      <c r="AQ2" s="14">
        <f xml:space="preserve"> SIN((2*PI()*(AJ2+AR2)/0.125284721222326) + 1.728475865)</f>
        <v>-0.40336665544348771</v>
      </c>
      <c r="AR2" s="57">
        <v>-3.9600000000000003E-2</v>
      </c>
      <c r="AS2" s="41">
        <v>-4</v>
      </c>
      <c r="AT2" s="47">
        <f>CORREL(AO9:AO385,AQ13:AQ389)</f>
        <v>-0.12221148390872473</v>
      </c>
      <c r="AU2" s="23"/>
      <c r="AV2" s="30" t="s">
        <v>9</v>
      </c>
      <c r="AW2" s="20">
        <f>AX2 - (0.0417615737407753/2)</f>
        <v>-5.4112678788703876</v>
      </c>
      <c r="AX2" s="20">
        <v>-5.3903870920000001</v>
      </c>
      <c r="AY2" s="21"/>
      <c r="AZ2" s="21"/>
      <c r="BA2" s="25"/>
      <c r="BB2" s="25"/>
      <c r="BC2" s="13"/>
      <c r="BD2" s="35"/>
      <c r="BE2" s="14">
        <f xml:space="preserve"> SIN((2*PI()*(AX2+BF2)/0.375854163666978) + 3.717751296)</f>
        <v>0.88084415458467402</v>
      </c>
      <c r="BF2" s="57">
        <v>-2.9499999999999998E-2</v>
      </c>
      <c r="BG2" s="41">
        <v>-4</v>
      </c>
      <c r="BH2" s="47">
        <f>CORREL(BC8:BC127,BE12:BE131)</f>
        <v>-8.8930349981892323E-2</v>
      </c>
      <c r="BI2" s="23"/>
      <c r="BJ2" s="30" t="s">
        <v>9</v>
      </c>
      <c r="BK2" s="20">
        <f>BL2 - (0.125284721222326/2)</f>
        <v>-5.8288836166111624</v>
      </c>
      <c r="BL2" s="80">
        <v>-5.7662412559999998</v>
      </c>
      <c r="BM2" s="21"/>
      <c r="BN2" s="21"/>
      <c r="BO2" s="25"/>
      <c r="BP2" s="25"/>
      <c r="BQ2" s="13"/>
      <c r="BR2" s="35"/>
      <c r="BS2" s="14">
        <f xml:space="preserve"> SIN((2*PI()*(BL2+BT2)/1.12756249100093) + 0.192052902)</f>
        <v>0.44138071186647254</v>
      </c>
      <c r="BT2" s="57">
        <v>0.17599999999999999</v>
      </c>
      <c r="BU2" s="41">
        <v>-4</v>
      </c>
      <c r="BV2" s="47">
        <f>CORREL(BQ10:BQ44,BS14:BS48)</f>
        <v>-0.28465720031355696</v>
      </c>
    </row>
    <row r="3" spans="1:75" ht="15.75">
      <c r="A3" s="70">
        <f>B3-B2</f>
        <v>4.9999999999998934E-3</v>
      </c>
      <c r="B3" s="5">
        <v>-5.3150000000000004</v>
      </c>
      <c r="C3" s="75">
        <v>2.84</v>
      </c>
      <c r="D3" s="75">
        <v>7.0000000000000007E-2</v>
      </c>
      <c r="E3" s="18"/>
      <c r="F3" s="31">
        <v>4.6364400000000003</v>
      </c>
      <c r="G3" s="20">
        <f>G2 + 0.00154672495336205</f>
        <v>-0.62879432292331894</v>
      </c>
      <c r="H3" s="85">
        <f>H2 + 0.00154672495336205</f>
        <v>-0.62802096044663791</v>
      </c>
      <c r="I3" s="21"/>
      <c r="J3" s="21"/>
      <c r="K3" s="25"/>
      <c r="L3" s="25"/>
      <c r="M3" s="13"/>
      <c r="N3" s="35"/>
      <c r="O3" s="14">
        <f t="shared" ref="O3:O7" si="0" xml:space="preserve"> SIN((2*PI()*(H3+P3)/0.0139205245802584) + 2.989911921)</f>
        <v>-0.46703335800690343</v>
      </c>
      <c r="P3" s="57">
        <f>P2</f>
        <v>3.0100000000000001E-3</v>
      </c>
      <c r="Q3" s="41">
        <v>-3</v>
      </c>
      <c r="R3" s="47">
        <f>CORREL(M19:M405,O22:O408)</f>
        <v>-3.4975079376692378E-2</v>
      </c>
      <c r="S3" s="18"/>
      <c r="T3" s="31">
        <v>4.6364400000000003</v>
      </c>
      <c r="U3" s="20">
        <f>U2 + 0.00464017486008615</f>
        <v>-3.1329420225699569</v>
      </c>
      <c r="V3" s="20">
        <f>V2 + 0.00464017486008615</f>
        <v>-3.130621935139914</v>
      </c>
      <c r="W3" s="21"/>
      <c r="X3" s="21"/>
      <c r="Y3" s="25"/>
      <c r="Z3" s="25"/>
      <c r="AA3" s="13"/>
      <c r="AB3" s="35"/>
      <c r="AC3" s="14">
        <f t="shared" ref="AC3:AC10" si="1" xml:space="preserve"> SIN((2*PI()*(V3+AD3)/0.0417615737407753) + 2.043834879)</f>
        <v>0.55123696186943005</v>
      </c>
      <c r="AD3" s="57">
        <f>AD2</f>
        <v>-1.12E-2</v>
      </c>
      <c r="AE3" s="41">
        <v>-3</v>
      </c>
      <c r="AF3" s="47">
        <f>CORREL(AA9:AA674,AC12:AC677)</f>
        <v>-0.27174730000830177</v>
      </c>
      <c r="AG3" s="18"/>
      <c r="AH3" s="31">
        <v>13.909319999999999</v>
      </c>
      <c r="AI3" s="20">
        <f>AI2 + 0.0139205245802584</f>
        <v>-5.3834268297098715</v>
      </c>
      <c r="AJ3" s="20">
        <f>AJ2 + 0.0139205245802584</f>
        <v>-5.376466567419742</v>
      </c>
      <c r="AK3" s="21"/>
      <c r="AL3" s="25"/>
      <c r="AM3" s="25"/>
      <c r="AN3" s="25"/>
      <c r="AO3" s="13"/>
      <c r="AP3" s="35"/>
      <c r="AQ3" s="14">
        <f t="shared" ref="AQ3:AQ66" si="2" xml:space="preserve"> SIN((2*PI()*(AJ3+AR3)/0.125284721222326) + 1.728475865)</f>
        <v>0.2791785847797873</v>
      </c>
      <c r="AR3" s="57">
        <f>AR2</f>
        <v>-3.9600000000000003E-2</v>
      </c>
      <c r="AS3" s="41">
        <v>-3</v>
      </c>
      <c r="AT3" s="47">
        <f>CORREL(AO9:AO385,AQ12:AQ388)</f>
        <v>-6.5125652683340488E-2</v>
      </c>
      <c r="AU3" s="23"/>
      <c r="AV3" s="31">
        <v>41.727960000000003</v>
      </c>
      <c r="AW3" s="20">
        <f>AW2 + 0.0417615737407753</f>
        <v>-5.3695063051296126</v>
      </c>
      <c r="AX3" s="20">
        <f>AX2 + 0.0417615737407753</f>
        <v>-5.3486255182592251</v>
      </c>
      <c r="AY3" s="21"/>
      <c r="AZ3" s="21"/>
      <c r="BA3" s="25"/>
      <c r="BB3" s="25"/>
      <c r="BC3" s="13" t="s">
        <v>45</v>
      </c>
      <c r="BD3" s="35"/>
      <c r="BE3" s="14">
        <f t="shared" ref="BE3:BE66" si="3" xml:space="preserve"> SIN((2*PI()*(AX3+BF3)/0.375854163666978) + 3.717751296)</f>
        <v>0.97906550811422444</v>
      </c>
      <c r="BF3" s="57">
        <f>BF2</f>
        <v>-2.9499999999999998E-2</v>
      </c>
      <c r="BG3" s="41">
        <v>-3</v>
      </c>
      <c r="BH3" s="47">
        <f>CORREL(BC8:BC127,BE11:BE130)</f>
        <v>-4.720034427574666E-2</v>
      </c>
      <c r="BI3" s="23"/>
      <c r="BJ3" s="31">
        <v>4.6364400000000003</v>
      </c>
      <c r="BK3" s="20">
        <f>BK2 + 0.125284721222326</f>
        <v>-5.7035988953888364</v>
      </c>
      <c r="BL3" s="80">
        <f>BL2 + 0.125284721222326</f>
        <v>-5.6409565347776738</v>
      </c>
      <c r="BM3" s="21"/>
      <c r="BN3" s="21"/>
      <c r="BO3" s="25"/>
      <c r="BP3" s="25"/>
      <c r="BQ3" s="13"/>
      <c r="BR3" s="35"/>
      <c r="BS3" s="14">
        <f t="shared" ref="BS3:BS57" si="4" xml:space="preserve"> SIN((2*PI()*(BL3+BT3)/1.12756249100093) + 0.192052902)</f>
        <v>0.91490337828508395</v>
      </c>
      <c r="BT3" s="57">
        <f>BT2</f>
        <v>0.17599999999999999</v>
      </c>
      <c r="BU3" s="41">
        <v>-3</v>
      </c>
      <c r="BV3" s="47">
        <f>CORREL(BQ10:BQ44,BS13:BS47)</f>
        <v>-0.14740735305790464</v>
      </c>
    </row>
    <row r="4" spans="1:75" ht="15.75">
      <c r="A4" s="70">
        <f t="shared" ref="A4:A67" si="5">B4-B3</f>
        <v>5.0000000000007816E-3</v>
      </c>
      <c r="B4" s="5">
        <v>-5.31</v>
      </c>
      <c r="C4" s="75">
        <v>2.79</v>
      </c>
      <c r="D4" s="75">
        <v>0.09</v>
      </c>
      <c r="E4" s="18"/>
      <c r="F4" s="29" t="s">
        <v>10</v>
      </c>
      <c r="G4" s="20">
        <f t="shared" ref="G4:G42" si="6">G3 + 0.00154672495336205</f>
        <v>-0.62724759796995688</v>
      </c>
      <c r="H4" s="85">
        <f t="shared" ref="H4:H42" si="7">H3 + 0.00154672495336205</f>
        <v>-0.62647423549327586</v>
      </c>
      <c r="I4" s="21"/>
      <c r="J4" s="21"/>
      <c r="K4" s="25"/>
      <c r="L4" s="25"/>
      <c r="M4" s="13"/>
      <c r="N4" s="35"/>
      <c r="O4" s="14">
        <f t="shared" si="0"/>
        <v>-0.92614663015254206</v>
      </c>
      <c r="P4" s="57">
        <f t="shared" ref="P4:P67" si="8">P3</f>
        <v>3.0100000000000001E-3</v>
      </c>
      <c r="Q4" s="41">
        <v>-2</v>
      </c>
      <c r="R4" s="47">
        <f>CORREL(M19:M405,O21:O407)</f>
        <v>1.211535004401477E-2</v>
      </c>
      <c r="S4" s="18"/>
      <c r="T4" s="29" t="s">
        <v>10</v>
      </c>
      <c r="U4" s="20">
        <f t="shared" ref="U4:U67" si="9">U3 + 0.00464017486008615</f>
        <v>-3.1283018477098707</v>
      </c>
      <c r="V4" s="20">
        <f t="shared" ref="V4:V67" si="10">V3 + 0.00464017486008615</f>
        <v>-3.1259817602798279</v>
      </c>
      <c r="W4" s="21"/>
      <c r="X4" s="21"/>
      <c r="Y4" s="25"/>
      <c r="Z4" s="25"/>
      <c r="AA4" s="13"/>
      <c r="AB4" s="35"/>
      <c r="AC4" s="14">
        <f t="shared" si="1"/>
        <v>0.95858104060260507</v>
      </c>
      <c r="AD4" s="57">
        <f t="shared" ref="AD4:AD10" si="11">AD3</f>
        <v>-1.12E-2</v>
      </c>
      <c r="AE4" s="41">
        <v>-2</v>
      </c>
      <c r="AF4" s="47">
        <f>CORREL(AA9:AA674,AC11:AC676)</f>
        <v>7.5527463718495183E-2</v>
      </c>
      <c r="AG4" s="18"/>
      <c r="AH4" s="29" t="s">
        <v>10</v>
      </c>
      <c r="AI4" s="20">
        <f t="shared" ref="AI4:AI67" si="12">AI3 + 0.0139205245802584</f>
        <v>-5.3695063051296135</v>
      </c>
      <c r="AJ4" s="20">
        <f t="shared" ref="AJ4:AJ67" si="13">AJ3 + 0.0139205245802584</f>
        <v>-5.362546042839484</v>
      </c>
      <c r="AK4" s="21"/>
      <c r="AL4" s="25"/>
      <c r="AM4" s="25"/>
      <c r="AN4" s="25"/>
      <c r="AO4" s="13"/>
      <c r="AP4" s="35"/>
      <c r="AQ4" s="14">
        <f t="shared" si="2"/>
        <v>0.83109306246021464</v>
      </c>
      <c r="AR4" s="57">
        <f t="shared" ref="AR4:AR11" si="14">AR3</f>
        <v>-3.9600000000000003E-2</v>
      </c>
      <c r="AS4" s="41">
        <v>-2</v>
      </c>
      <c r="AT4" s="47">
        <f>CORREL(AO9:AO385,AQ11:AQ387)</f>
        <v>2.2499086356000623E-2</v>
      </c>
      <c r="AU4" s="23"/>
      <c r="AV4" s="29" t="s">
        <v>10</v>
      </c>
      <c r="AW4" s="20">
        <f t="shared" ref="AW4:AW67" si="15">AW3 + 0.0417615737407753</f>
        <v>-5.3277447313888375</v>
      </c>
      <c r="AX4" s="20">
        <f t="shared" ref="AX4:AX67" si="16">AX3 + 0.0417615737407753</f>
        <v>-5.30686394451845</v>
      </c>
      <c r="AY4" s="21">
        <f t="shared" ref="AY4:AY35" si="17">AVERAGEIFS(d18O,KyrBP,"&gt;"&amp;AW4,KyrBP,"&lt;="&amp;AW5)</f>
        <v>2.875714285714285</v>
      </c>
      <c r="AZ4" s="21"/>
      <c r="BA4" s="25"/>
      <c r="BB4" s="25"/>
      <c r="BC4" s="13" t="s">
        <v>46</v>
      </c>
      <c r="BD4" s="35"/>
      <c r="BE4" s="14">
        <f t="shared" si="3"/>
        <v>0.61917122929604762</v>
      </c>
      <c r="BF4" s="57">
        <f t="shared" ref="BF4:BF6" si="18">BF3</f>
        <v>-2.9499999999999998E-2</v>
      </c>
      <c r="BG4" s="41">
        <v>-2</v>
      </c>
      <c r="BH4" s="47">
        <f>CORREL(BC8:BC127,BE10:BE129)</f>
        <v>1.6098605028522246E-2</v>
      </c>
      <c r="BI4" s="23"/>
      <c r="BJ4" s="29" t="s">
        <v>10</v>
      </c>
      <c r="BK4" s="20">
        <f t="shared" ref="BK4:BK20" si="19">BK3 + 0.125284721222326</f>
        <v>-5.5783141741665103</v>
      </c>
      <c r="BL4" s="80">
        <f t="shared" ref="BL4:BL20" si="20">BL3 + 0.125284721222326</f>
        <v>-5.5156718135553477</v>
      </c>
      <c r="BM4" s="21"/>
      <c r="BN4" s="21"/>
      <c r="BO4" s="25"/>
      <c r="BP4" s="25"/>
      <c r="BQ4" s="13"/>
      <c r="BR4" s="35"/>
      <c r="BS4" s="14">
        <f t="shared" si="4"/>
        <v>0.96033258598566296</v>
      </c>
      <c r="BT4" s="57">
        <f t="shared" ref="BT4:BT57" si="21">BT3</f>
        <v>0.17599999999999999</v>
      </c>
      <c r="BU4" s="41">
        <v>-2</v>
      </c>
      <c r="BV4" s="47">
        <f>CORREL(BQ10:BQ44,BS12:BS46)</f>
        <v>5.699937260828232E-2</v>
      </c>
    </row>
    <row r="5" spans="1:75" ht="15.75">
      <c r="A5" s="70">
        <f t="shared" si="5"/>
        <v>4.9999999999998934E-3</v>
      </c>
      <c r="B5" s="5">
        <v>-5.3049999999999997</v>
      </c>
      <c r="C5" s="75">
        <v>2.79</v>
      </c>
      <c r="D5" s="75">
        <v>0.04</v>
      </c>
      <c r="E5" s="18"/>
      <c r="F5" s="29"/>
      <c r="G5" s="20">
        <f t="shared" si="6"/>
        <v>-0.62570087301659483</v>
      </c>
      <c r="H5" s="85">
        <f t="shared" si="7"/>
        <v>-0.6249275105399138</v>
      </c>
      <c r="I5" s="21"/>
      <c r="J5" s="21"/>
      <c r="K5" s="25"/>
      <c r="L5" s="25"/>
      <c r="M5" s="13"/>
      <c r="N5" s="35"/>
      <c r="O5" s="14">
        <f t="shared" si="0"/>
        <v>-0.95190560107649114</v>
      </c>
      <c r="P5" s="57">
        <f t="shared" si="8"/>
        <v>3.0100000000000001E-3</v>
      </c>
      <c r="Q5" s="41">
        <v>-1</v>
      </c>
      <c r="R5" s="48">
        <f>CORREL(M19:M405,O20:O406)</f>
        <v>5.3536872532008742E-2</v>
      </c>
      <c r="S5" s="18"/>
      <c r="T5" s="29"/>
      <c r="U5" s="20">
        <f t="shared" si="9"/>
        <v>-3.1236616728497846</v>
      </c>
      <c r="V5" s="20">
        <f t="shared" si="10"/>
        <v>-3.1213415854197417</v>
      </c>
      <c r="W5" s="21">
        <f>AVERAGEIFS(d18O,KyrBP,"&gt;"&amp;U5,KyrBP,"&lt;="&amp;U6)</f>
        <v>3.26</v>
      </c>
      <c r="X5" s="21"/>
      <c r="Y5" s="25"/>
      <c r="Z5" s="25"/>
      <c r="AA5" s="13"/>
      <c r="AB5" s="35"/>
      <c r="AC5" s="14">
        <f t="shared" si="1"/>
        <v>0.91739439699623204</v>
      </c>
      <c r="AD5" s="57">
        <f t="shared" si="11"/>
        <v>-1.12E-2</v>
      </c>
      <c r="AE5" s="41">
        <v>-1</v>
      </c>
      <c r="AF5" s="48">
        <f>CORREL(AA9:AA674,AC10:AC675)</f>
        <v>0.38041260322588549</v>
      </c>
      <c r="AG5" s="18"/>
      <c r="AH5" s="29"/>
      <c r="AI5" s="20">
        <f t="shared" si="12"/>
        <v>-5.3555857805493554</v>
      </c>
      <c r="AJ5" s="20">
        <f t="shared" si="13"/>
        <v>-5.3486255182592259</v>
      </c>
      <c r="AK5" s="21"/>
      <c r="AL5" s="25"/>
      <c r="AM5" s="25"/>
      <c r="AN5" s="25"/>
      <c r="AO5" s="13"/>
      <c r="AP5" s="35"/>
      <c r="AQ5" s="14">
        <f t="shared" si="2"/>
        <v>0.99412985964503942</v>
      </c>
      <c r="AR5" s="57">
        <f t="shared" si="14"/>
        <v>-3.9600000000000003E-2</v>
      </c>
      <c r="AS5" s="41">
        <v>-1</v>
      </c>
      <c r="AT5" s="48">
        <f>CORREL(AO9:AO385,AQ10:AQ386)</f>
        <v>9.9744321343886125E-2</v>
      </c>
      <c r="AU5" s="23"/>
      <c r="AV5" s="29"/>
      <c r="AW5" s="20">
        <f t="shared" si="15"/>
        <v>-5.2859831576480625</v>
      </c>
      <c r="AX5" s="20">
        <f t="shared" si="16"/>
        <v>-5.265102370777675</v>
      </c>
      <c r="AY5" s="21">
        <f t="shared" si="17"/>
        <v>2.9433333333333329</v>
      </c>
      <c r="AZ5" s="21"/>
      <c r="BA5" s="25"/>
      <c r="BB5" s="25"/>
      <c r="BC5" s="68" t="s">
        <v>47</v>
      </c>
      <c r="BD5" s="35"/>
      <c r="BE5" s="14">
        <f t="shared" si="3"/>
        <v>-3.0440149031455997E-2</v>
      </c>
      <c r="BF5" s="57">
        <f t="shared" si="18"/>
        <v>-2.9499999999999998E-2</v>
      </c>
      <c r="BG5" s="41">
        <v>-1</v>
      </c>
      <c r="BH5" s="48">
        <f>CORREL(BC8:BC127,BE9:BE128)</f>
        <v>7.2455114571940274E-2</v>
      </c>
      <c r="BI5" s="23"/>
      <c r="BJ5" s="29"/>
      <c r="BK5" s="20">
        <f t="shared" si="19"/>
        <v>-5.4530294529441843</v>
      </c>
      <c r="BL5" s="80">
        <f t="shared" si="20"/>
        <v>-5.3903870923330217</v>
      </c>
      <c r="BM5" s="21"/>
      <c r="BN5" s="21"/>
      <c r="BO5" s="25"/>
      <c r="BP5" s="25"/>
      <c r="BQ5" s="13"/>
      <c r="BR5" s="35"/>
      <c r="BS5" s="14">
        <f t="shared" si="4"/>
        <v>0.55641150379570459</v>
      </c>
      <c r="BT5" s="57">
        <f t="shared" si="21"/>
        <v>0.17599999999999999</v>
      </c>
      <c r="BU5" s="41">
        <v>-1</v>
      </c>
      <c r="BV5" s="48">
        <f>CORREL(BQ10:BQ44,BS11:BS45)</f>
        <v>0.23105582517213422</v>
      </c>
    </row>
    <row r="6" spans="1:75" ht="15.75">
      <c r="A6" s="70">
        <f t="shared" si="5"/>
        <v>4.9999999999998934E-3</v>
      </c>
      <c r="B6" s="5">
        <v>-5.3</v>
      </c>
      <c r="C6" s="75">
        <v>2.91</v>
      </c>
      <c r="D6" s="75">
        <v>0.06</v>
      </c>
      <c r="E6" s="18"/>
      <c r="F6" s="29" t="s">
        <v>11</v>
      </c>
      <c r="G6" s="20">
        <f t="shared" si="6"/>
        <v>-0.62415414806323277</v>
      </c>
      <c r="H6" s="85">
        <f t="shared" si="7"/>
        <v>-0.62338078558655174</v>
      </c>
      <c r="I6" s="21"/>
      <c r="J6" s="21"/>
      <c r="K6" s="25"/>
      <c r="L6" s="25"/>
      <c r="M6" s="13"/>
      <c r="N6" s="35"/>
      <c r="O6" s="14">
        <f t="shared" si="0"/>
        <v>-0.53225736200440832</v>
      </c>
      <c r="P6" s="57">
        <f t="shared" si="8"/>
        <v>3.0100000000000001E-3</v>
      </c>
      <c r="Q6" s="55">
        <v>0</v>
      </c>
      <c r="R6" s="48">
        <f>CORREL(M19:M405,O19:O405)</f>
        <v>6.9907897366214514E-2</v>
      </c>
      <c r="S6" s="18"/>
      <c r="T6" s="30" t="s">
        <v>14</v>
      </c>
      <c r="U6" s="20">
        <f t="shared" si="9"/>
        <v>-3.1190214979896984</v>
      </c>
      <c r="V6" s="20">
        <f t="shared" si="10"/>
        <v>-3.1167014105596555</v>
      </c>
      <c r="W6" s="21">
        <f>AVERAGEIFS(d18O,KyrBP,"&gt;"&amp;U6,KyrBP,"&lt;="&amp;U7)</f>
        <v>3.22</v>
      </c>
      <c r="X6" s="21"/>
      <c r="Y6" s="25"/>
      <c r="Z6" s="25"/>
      <c r="AA6" s="13"/>
      <c r="AB6" s="35"/>
      <c r="AC6" s="14">
        <f t="shared" si="1"/>
        <v>0.44694871933229491</v>
      </c>
      <c r="AD6" s="57">
        <f t="shared" si="11"/>
        <v>-1.12E-2</v>
      </c>
      <c r="AE6" s="55">
        <v>0</v>
      </c>
      <c r="AF6" s="48">
        <f>CORREL(AA9:AA674,AC9:AC674)</f>
        <v>0.50016249840213578</v>
      </c>
      <c r="AG6" s="18"/>
      <c r="AH6" s="29" t="s">
        <v>11</v>
      </c>
      <c r="AI6" s="20">
        <f t="shared" si="12"/>
        <v>-5.3416652559690974</v>
      </c>
      <c r="AJ6" s="20">
        <f t="shared" si="13"/>
        <v>-5.3347049936789679</v>
      </c>
      <c r="AK6" s="21"/>
      <c r="AL6" s="25"/>
      <c r="AM6" s="25"/>
      <c r="AN6" s="25"/>
      <c r="AO6" s="13"/>
      <c r="AP6" s="35"/>
      <c r="AQ6" s="14">
        <f t="shared" si="2"/>
        <v>0.69200224697923707</v>
      </c>
      <c r="AR6" s="57">
        <f t="shared" si="14"/>
        <v>-3.9600000000000003E-2</v>
      </c>
      <c r="AS6" s="55">
        <v>0</v>
      </c>
      <c r="AT6" s="48">
        <f>CORREL(AO9:AO385,AQ9:AQ385)</f>
        <v>0.13010386236492774</v>
      </c>
      <c r="AU6" s="23"/>
      <c r="AV6" s="29" t="s">
        <v>11</v>
      </c>
      <c r="AW6" s="20">
        <f t="shared" si="15"/>
        <v>-5.2442215839072874</v>
      </c>
      <c r="AX6" s="20">
        <f t="shared" si="16"/>
        <v>-5.2233407970368999</v>
      </c>
      <c r="AY6" s="21">
        <f t="shared" si="17"/>
        <v>2.9087499999999999</v>
      </c>
      <c r="AZ6" s="21"/>
      <c r="BA6" s="25"/>
      <c r="BB6" s="25"/>
      <c r="BC6" s="13" t="s">
        <v>48</v>
      </c>
      <c r="BD6" s="35"/>
      <c r="BE6" s="14">
        <f t="shared" si="3"/>
        <v>-0.66580824332256849</v>
      </c>
      <c r="BF6" s="57">
        <f t="shared" si="18"/>
        <v>-2.9499999999999998E-2</v>
      </c>
      <c r="BG6" s="55">
        <v>0</v>
      </c>
      <c r="BH6" s="48">
        <f>CORREL(BC8:BC127,BE8:BE127)</f>
        <v>9.4838016989285095E-2</v>
      </c>
      <c r="BI6" s="23"/>
      <c r="BJ6" s="30" t="s">
        <v>14</v>
      </c>
      <c r="BK6" s="20">
        <f t="shared" si="19"/>
        <v>-5.3277447317218583</v>
      </c>
      <c r="BL6" s="80">
        <f t="shared" si="20"/>
        <v>-5.2651023711106957</v>
      </c>
      <c r="BM6" s="21">
        <f>AVERAGEIFS(d18O,KyrBP,"&gt;"&amp;BK6,KyrBP,"&lt;="&amp;BK7)</f>
        <v>2.9120833333333329</v>
      </c>
      <c r="BN6" s="21"/>
      <c r="BO6" s="25"/>
      <c r="BP6" s="25"/>
      <c r="BQ6" s="13"/>
      <c r="BR6" s="35"/>
      <c r="BS6" s="14">
        <f t="shared" si="4"/>
        <v>-0.10786070484532109</v>
      </c>
      <c r="BT6" s="57">
        <f t="shared" si="21"/>
        <v>0.17599999999999999</v>
      </c>
      <c r="BU6" s="55">
        <v>0</v>
      </c>
      <c r="BV6" s="48">
        <f>CORREL(BQ10:BQ44,BS10:BS44)</f>
        <v>0.30242138822456544</v>
      </c>
    </row>
    <row r="7" spans="1:75" ht="15.75">
      <c r="A7" s="70">
        <f t="shared" si="5"/>
        <v>4.9999999999998934E-3</v>
      </c>
      <c r="B7" s="5">
        <v>-5.2949999999999999</v>
      </c>
      <c r="C7" s="75">
        <v>2.97</v>
      </c>
      <c r="D7" s="75">
        <v>0.06</v>
      </c>
      <c r="E7" s="18"/>
      <c r="F7" s="29" t="s">
        <v>12</v>
      </c>
      <c r="G7" s="20">
        <f t="shared" si="6"/>
        <v>-0.62260742310987072</v>
      </c>
      <c r="H7" s="85">
        <f t="shared" si="7"/>
        <v>-0.62183406063318969</v>
      </c>
      <c r="I7" s="21"/>
      <c r="J7" s="21"/>
      <c r="K7" s="26"/>
      <c r="L7" s="26"/>
      <c r="M7" s="14"/>
      <c r="N7" s="36"/>
      <c r="O7" s="14">
        <f t="shared" si="0"/>
        <v>0.1364400121311943</v>
      </c>
      <c r="P7" s="57">
        <f t="shared" si="8"/>
        <v>3.0100000000000001E-3</v>
      </c>
      <c r="Q7" s="41">
        <v>1</v>
      </c>
      <c r="R7" s="48">
        <f>CORREL(M19:M405,O18:O404)</f>
        <v>5.3568240083030828E-2</v>
      </c>
      <c r="S7" s="18"/>
      <c r="T7" s="30" t="s">
        <v>15</v>
      </c>
      <c r="U7" s="20">
        <f t="shared" si="9"/>
        <v>-3.1143813231296122</v>
      </c>
      <c r="V7" s="20">
        <f t="shared" si="10"/>
        <v>-3.1120612356995694</v>
      </c>
      <c r="W7" s="21">
        <f>AVERAGEIFS(d18O,KyrBP,"&gt;"&amp;U7,KyrBP,"&lt;="&amp;U8)</f>
        <v>3.13</v>
      </c>
      <c r="X7" s="21"/>
      <c r="Y7" s="26"/>
      <c r="Z7" s="26"/>
      <c r="AA7" s="14"/>
      <c r="AB7" s="36"/>
      <c r="AC7" s="14">
        <f t="shared" si="1"/>
        <v>-0.23262923138892685</v>
      </c>
      <c r="AD7" s="57">
        <f t="shared" si="11"/>
        <v>-1.12E-2</v>
      </c>
      <c r="AE7" s="41">
        <v>1</v>
      </c>
      <c r="AF7" s="48">
        <f>CORREL(AA9:AA674,AC8:AC673)</f>
        <v>0.37965263739449345</v>
      </c>
      <c r="AG7" s="18"/>
      <c r="AH7" s="29" t="s">
        <v>12</v>
      </c>
      <c r="AI7" s="20">
        <f t="shared" si="12"/>
        <v>-5.3277447313888393</v>
      </c>
      <c r="AJ7" s="20">
        <f t="shared" si="13"/>
        <v>-5.3207844690987098</v>
      </c>
      <c r="AK7" s="21">
        <f t="shared" ref="AK7:AK70" si="22">AVERAGEIFS(d18O,KyrBP,"&gt;"&amp;AI7,KyrBP,"&lt;="&amp;AI8)</f>
        <v>2.875</v>
      </c>
      <c r="AL7" s="26"/>
      <c r="AM7" s="26"/>
      <c r="AN7" s="26"/>
      <c r="AO7" s="14"/>
      <c r="AP7" s="36"/>
      <c r="AQ7" s="14">
        <f t="shared" si="2"/>
        <v>6.6079092203612938E-2</v>
      </c>
      <c r="AR7" s="57">
        <f t="shared" si="14"/>
        <v>-3.9600000000000003E-2</v>
      </c>
      <c r="AS7" s="41">
        <v>1</v>
      </c>
      <c r="AT7" s="48">
        <f>CORREL(AO9:AO385,AQ8:AQ384)</f>
        <v>9.9652758935048991E-2</v>
      </c>
      <c r="AU7" s="23"/>
      <c r="AV7" s="29" t="s">
        <v>12</v>
      </c>
      <c r="AW7" s="20">
        <f t="shared" si="15"/>
        <v>-5.2024600101665124</v>
      </c>
      <c r="AX7" s="20">
        <f t="shared" si="16"/>
        <v>-5.1815792232961249</v>
      </c>
      <c r="AY7" s="21">
        <f t="shared" si="17"/>
        <v>2.9987499999999998</v>
      </c>
      <c r="AZ7" s="26"/>
      <c r="BA7" s="26"/>
      <c r="BB7" s="26"/>
      <c r="BC7" s="14"/>
      <c r="BD7" s="36"/>
      <c r="BE7" s="14">
        <f t="shared" si="3"/>
        <v>-0.98963726092866466</v>
      </c>
      <c r="BF7" s="57">
        <f t="shared" ref="BF7:BF70" si="23">BF6</f>
        <v>-2.9499999999999998E-2</v>
      </c>
      <c r="BG7" s="41">
        <v>1</v>
      </c>
      <c r="BH7" s="48">
        <f>CORREL(BC8:BC127,BE7:BE126)</f>
        <v>7.2324076215953145E-2</v>
      </c>
      <c r="BI7" s="23"/>
      <c r="BJ7" s="30" t="s">
        <v>15</v>
      </c>
      <c r="BK7" s="20">
        <f t="shared" si="19"/>
        <v>-5.2024600104995322</v>
      </c>
      <c r="BL7" s="80">
        <f t="shared" si="20"/>
        <v>-5.1398176498883696</v>
      </c>
      <c r="BM7" s="21">
        <f>AVERAGEIFS(d18O,KyrBP,"&gt;"&amp;BK7,KyrBP,"&lt;="&amp;BK8)</f>
        <v>2.89</v>
      </c>
      <c r="BN7" s="21"/>
      <c r="BO7" s="26"/>
      <c r="BP7" s="26"/>
      <c r="BQ7" s="14"/>
      <c r="BR7" s="36"/>
      <c r="BS7" s="14">
        <f t="shared" si="4"/>
        <v>-0.72166369095101013</v>
      </c>
      <c r="BT7" s="57">
        <f t="shared" si="21"/>
        <v>0.17599999999999999</v>
      </c>
      <c r="BU7" s="41">
        <v>1</v>
      </c>
      <c r="BV7" s="48">
        <f>CORREL(BQ10:BQ44,BS9:BS43)</f>
        <v>0.23060876420620438</v>
      </c>
    </row>
    <row r="8" spans="1:75" ht="15.75">
      <c r="A8" s="70">
        <f t="shared" si="5"/>
        <v>4.9999999999998934E-3</v>
      </c>
      <c r="B8" s="5">
        <v>-5.29</v>
      </c>
      <c r="C8" s="75">
        <v>2.92</v>
      </c>
      <c r="D8" s="75">
        <v>0.03</v>
      </c>
      <c r="E8" s="18"/>
      <c r="F8" s="29" t="s">
        <v>13</v>
      </c>
      <c r="G8" s="20">
        <f t="shared" si="6"/>
        <v>-0.62106069815650866</v>
      </c>
      <c r="H8" s="85">
        <f t="shared" si="7"/>
        <v>-0.62028733567982763</v>
      </c>
      <c r="I8" s="21"/>
      <c r="J8" s="21"/>
      <c r="K8" s="26"/>
      <c r="L8" s="26"/>
      <c r="M8" s="14"/>
      <c r="N8" s="36"/>
      <c r="O8" s="14">
        <f t="shared" ref="O8:O71" si="24" xml:space="preserve"> SIN((2*PI()*(H8+P8)/0.0139205245802584) + 2.989911921)</f>
        <v>0.74129558822878572</v>
      </c>
      <c r="P8" s="57">
        <f t="shared" si="8"/>
        <v>3.0100000000000001E-3</v>
      </c>
      <c r="Q8" s="41">
        <v>2</v>
      </c>
      <c r="R8" s="47">
        <f>CORREL(M19:M405,O17:O403)</f>
        <v>1.2163407920323891E-2</v>
      </c>
      <c r="S8" s="18"/>
      <c r="T8" s="31">
        <f>SLOPE(W3:W500,V3:V500)</f>
        <v>0.34696198544604562</v>
      </c>
      <c r="U8" s="20">
        <f t="shared" si="9"/>
        <v>-3.1097411482695261</v>
      </c>
      <c r="V8" s="20">
        <f t="shared" si="10"/>
        <v>-3.1074210608394832</v>
      </c>
      <c r="W8" s="21">
        <f>(W7+W9)/2</f>
        <v>3.0949999999999998</v>
      </c>
      <c r="X8" s="21"/>
      <c r="Y8" s="26"/>
      <c r="Z8" s="26"/>
      <c r="AA8" s="14"/>
      <c r="AB8" s="36"/>
      <c r="AC8" s="14">
        <f t="shared" si="1"/>
        <v>-0.80335737935735207</v>
      </c>
      <c r="AD8" s="57">
        <f t="shared" si="11"/>
        <v>-1.12E-2</v>
      </c>
      <c r="AE8" s="41">
        <v>2</v>
      </c>
      <c r="AF8" s="47">
        <f>CORREL(AA9:AA674,AC7:AC672)</f>
        <v>7.1877280587930956E-2</v>
      </c>
      <c r="AG8" s="18"/>
      <c r="AH8" s="29" t="s">
        <v>13</v>
      </c>
      <c r="AI8" s="20">
        <f t="shared" si="12"/>
        <v>-5.3138242068085813</v>
      </c>
      <c r="AJ8" s="20">
        <f t="shared" si="13"/>
        <v>-5.3068639445184518</v>
      </c>
      <c r="AK8" s="21">
        <f t="shared" si="22"/>
        <v>2.83</v>
      </c>
      <c r="AL8" s="26"/>
      <c r="AM8" s="26"/>
      <c r="AN8" s="26"/>
      <c r="AO8" s="14"/>
      <c r="AP8" s="36"/>
      <c r="AQ8" s="14">
        <f t="shared" si="2"/>
        <v>-0.59076320420142825</v>
      </c>
      <c r="AR8" s="57">
        <f t="shared" si="14"/>
        <v>-3.9600000000000003E-2</v>
      </c>
      <c r="AS8" s="41">
        <v>2</v>
      </c>
      <c r="AT8" s="47">
        <f>CORREL(AO9:AO385,AQ7:AQ383)</f>
        <v>2.272062913126421E-2</v>
      </c>
      <c r="AU8" s="23"/>
      <c r="AV8" s="29" t="s">
        <v>13</v>
      </c>
      <c r="AW8" s="20">
        <f t="shared" si="15"/>
        <v>-5.1606984364257373</v>
      </c>
      <c r="AX8" s="63">
        <f t="shared" si="16"/>
        <v>-5.1398176495553498</v>
      </c>
      <c r="AY8" s="21">
        <f t="shared" si="17"/>
        <v>2.8122222222222222</v>
      </c>
      <c r="AZ8" s="21">
        <f t="shared" ref="AZ8" si="25">AVERAGE(AY7:AY9)</f>
        <v>2.8932407407407408</v>
      </c>
      <c r="BA8" s="26">
        <f t="shared" ref="BA8" si="26">AVERAGE(AY4:AY12)</f>
        <v>2.9015762786596118</v>
      </c>
      <c r="BB8" s="26">
        <f t="shared" ref="BB8" si="27">BA8-AZ8</f>
        <v>8.3355379188709833E-3</v>
      </c>
      <c r="BC8" s="65">
        <f t="shared" ref="BC8" si="28">BA8-AY8</f>
        <v>8.9354056437389584E-2</v>
      </c>
      <c r="BD8" s="36"/>
      <c r="BE8" s="14">
        <f t="shared" si="3"/>
        <v>-0.85040400555323314</v>
      </c>
      <c r="BF8" s="57">
        <f t="shared" si="23"/>
        <v>-2.9499999999999998E-2</v>
      </c>
      <c r="BG8" s="41">
        <v>2</v>
      </c>
      <c r="BH8" s="47">
        <f>CORREL(BC8:BC127,BE6:BE125)</f>
        <v>1.6561939332333787E-2</v>
      </c>
      <c r="BI8" s="23"/>
      <c r="BJ8" s="31">
        <f>SLOPE(BM3:BM500,BL3:BL500)</f>
        <v>0.2870406390911252</v>
      </c>
      <c r="BK8" s="20">
        <f t="shared" si="19"/>
        <v>-5.0771752892772062</v>
      </c>
      <c r="BL8" s="80">
        <f t="shared" si="20"/>
        <v>-5.0145329286660436</v>
      </c>
      <c r="BM8" s="21">
        <f>(BM7+BM9)/2</f>
        <v>2.9571999999999998</v>
      </c>
      <c r="BN8" s="21"/>
      <c r="BO8" s="26"/>
      <c r="BP8" s="26"/>
      <c r="BQ8" s="14"/>
      <c r="BR8" s="36"/>
      <c r="BS8" s="14">
        <f t="shared" si="4"/>
        <v>-0.99779221566218201</v>
      </c>
      <c r="BT8" s="57">
        <f t="shared" si="21"/>
        <v>0.17599999999999999</v>
      </c>
      <c r="BU8" s="41">
        <v>2</v>
      </c>
      <c r="BV8" s="47">
        <f>CORREL(BQ10:BQ44,BS8:BS42)</f>
        <v>4.7081450893653884E-2</v>
      </c>
    </row>
    <row r="9" spans="1:75" ht="15.75">
      <c r="A9" s="70">
        <f t="shared" si="5"/>
        <v>4.9999999999998934E-3</v>
      </c>
      <c r="B9" s="5">
        <v>-5.2850000000000001</v>
      </c>
      <c r="C9" s="75">
        <v>2.8</v>
      </c>
      <c r="D9" s="75">
        <v>0.06</v>
      </c>
      <c r="E9" s="18"/>
      <c r="F9" s="28" t="s">
        <v>21</v>
      </c>
      <c r="G9" s="20">
        <f t="shared" si="6"/>
        <v>-0.61951397320314661</v>
      </c>
      <c r="H9" s="85">
        <f t="shared" si="7"/>
        <v>-0.61874061072646558</v>
      </c>
      <c r="I9" s="21"/>
      <c r="J9" s="21"/>
      <c r="K9" s="26"/>
      <c r="L9" s="26"/>
      <c r="M9" s="14"/>
      <c r="N9" s="36"/>
      <c r="O9" s="14">
        <f t="shared" si="24"/>
        <v>0.99929072001137287</v>
      </c>
      <c r="P9" s="57">
        <f t="shared" si="8"/>
        <v>3.0100000000000001E-3</v>
      </c>
      <c r="Q9" s="41">
        <v>3</v>
      </c>
      <c r="R9" s="47">
        <f>CORREL(M19:M405,O16:O402)</f>
        <v>-3.4932817989524995E-2</v>
      </c>
      <c r="S9" s="18"/>
      <c r="T9" s="30" t="s">
        <v>16</v>
      </c>
      <c r="U9" s="20">
        <f t="shared" si="9"/>
        <v>-3.1051009734094399</v>
      </c>
      <c r="V9" s="63">
        <f t="shared" si="10"/>
        <v>-3.1027808859793971</v>
      </c>
      <c r="W9" s="21">
        <f t="shared" ref="W9:W21" si="29">AVERAGEIFS(d18O,KyrBP,"&gt;"&amp;U9,KyrBP,"&lt;="&amp;U10)</f>
        <v>3.06</v>
      </c>
      <c r="X9" s="21">
        <f t="shared" ref="X9:X24" si="30">AVERAGE(W8:W10)</f>
        <v>3.0783333333333331</v>
      </c>
      <c r="Y9" s="26">
        <f t="shared" ref="Y9:Y24" si="31">AVERAGE(W5:W13)</f>
        <v>3.1272222222222221</v>
      </c>
      <c r="Z9" s="26">
        <f t="shared" ref="Z9:Z24" si="32">Y9-X9</f>
        <v>4.8888888888888982E-2</v>
      </c>
      <c r="AA9" s="65">
        <f t="shared" ref="AA9:AA24" si="33">Y9-W9</f>
        <v>6.7222222222222072E-2</v>
      </c>
      <c r="AB9" s="36"/>
      <c r="AC9" s="14">
        <f t="shared" si="1"/>
        <v>-0.99818568120173401</v>
      </c>
      <c r="AD9" s="57">
        <f t="shared" si="11"/>
        <v>-1.12E-2</v>
      </c>
      <c r="AE9" s="41">
        <v>3</v>
      </c>
      <c r="AF9" s="47">
        <f>CORREL(AA9:AA674,AC6:AC671)</f>
        <v>-0.26348250238588139</v>
      </c>
      <c r="AG9" s="18"/>
      <c r="AH9" s="28" t="s">
        <v>22</v>
      </c>
      <c r="AI9" s="20">
        <f t="shared" si="12"/>
        <v>-5.2999036822283232</v>
      </c>
      <c r="AJ9" s="63">
        <f t="shared" si="13"/>
        <v>-5.2929434199381937</v>
      </c>
      <c r="AK9" s="21">
        <f t="shared" si="22"/>
        <v>2.9450000000000003</v>
      </c>
      <c r="AL9" s="21">
        <f t="shared" ref="AL9:AL10" si="34">AVERAGE(AK8:AK10)</f>
        <v>2.8783333333333334</v>
      </c>
      <c r="AM9" s="26">
        <f t="shared" ref="AM9:AM10" si="35">AVERAGE(AK5:AK13)</f>
        <v>2.9035714285714285</v>
      </c>
      <c r="AN9" s="26">
        <f t="shared" ref="AN9:AN10" si="36">AM9-AL9</f>
        <v>2.523809523809506E-2</v>
      </c>
      <c r="AO9" s="65">
        <f t="shared" ref="AO9:AO10" si="37">AM9-AK9</f>
        <v>-4.1428571428571814E-2</v>
      </c>
      <c r="AP9" s="36"/>
      <c r="AQ9" s="14">
        <f t="shared" si="2"/>
        <v>-0.9711808317589703</v>
      </c>
      <c r="AR9" s="57">
        <f t="shared" si="14"/>
        <v>-3.9600000000000003E-2</v>
      </c>
      <c r="AS9" s="41">
        <v>3</v>
      </c>
      <c r="AT9" s="47">
        <f>CORREL(AO9:AO385,AQ6:AQ382)</f>
        <v>-6.505659335956647E-2</v>
      </c>
      <c r="AU9" s="23"/>
      <c r="AV9" s="28" t="s">
        <v>22</v>
      </c>
      <c r="AW9" s="20">
        <f t="shared" si="15"/>
        <v>-5.1189368626849623</v>
      </c>
      <c r="AX9" s="20">
        <f t="shared" si="16"/>
        <v>-5.0980560758145748</v>
      </c>
      <c r="AY9" s="21">
        <f t="shared" si="17"/>
        <v>2.8687499999999999</v>
      </c>
      <c r="AZ9" s="21">
        <f t="shared" ref="AZ9:AZ10" si="38">AVERAGE(AY8:AY10)</f>
        <v>2.8811574074074073</v>
      </c>
      <c r="BA9" s="26">
        <f t="shared" ref="BA9:BA10" si="39">AVERAGE(AY5:AY13)</f>
        <v>2.9108024691358025</v>
      </c>
      <c r="BB9" s="26">
        <f t="shared" ref="BB9:BB10" si="40">BA9-AZ9</f>
        <v>2.9645061728395206E-2</v>
      </c>
      <c r="BC9" s="65">
        <f t="shared" ref="BC9:BC10" si="41">BA9-AY9</f>
        <v>4.2052469135802628E-2</v>
      </c>
      <c r="BD9" s="36"/>
      <c r="BE9" s="14">
        <f t="shared" si="3"/>
        <v>-0.31325726479168575</v>
      </c>
      <c r="BF9" s="57">
        <f t="shared" si="23"/>
        <v>-2.9499999999999998E-2</v>
      </c>
      <c r="BG9" s="41">
        <v>3</v>
      </c>
      <c r="BH9" s="47">
        <f>CORREL(BC8:BC127,BE5:BE124)</f>
        <v>-4.7021517903700079E-2</v>
      </c>
      <c r="BI9" s="23"/>
      <c r="BJ9" s="30" t="s">
        <v>16</v>
      </c>
      <c r="BK9" s="20">
        <f t="shared" si="19"/>
        <v>-4.9518905680548801</v>
      </c>
      <c r="BL9" s="80">
        <f t="shared" si="20"/>
        <v>-4.8892482074437176</v>
      </c>
      <c r="BM9" s="21">
        <f t="shared" ref="BM9:BM48" si="42">AVERAGEIFS(d18O,KyrBP,"&gt;"&amp;BK9,KyrBP,"&lt;="&amp;BK10)</f>
        <v>3.0243999999999995</v>
      </c>
      <c r="BN9" s="21"/>
      <c r="BO9" s="26"/>
      <c r="BP9" s="26"/>
      <c r="BQ9" s="65"/>
      <c r="BR9" s="36"/>
      <c r="BS9" s="14">
        <f t="shared" si="4"/>
        <v>-0.80704267343976133</v>
      </c>
      <c r="BT9" s="57">
        <f t="shared" si="21"/>
        <v>0.17599999999999999</v>
      </c>
      <c r="BU9" s="41">
        <v>3</v>
      </c>
      <c r="BV9" s="47">
        <f>CORREL(BQ10:BQ44,BS7:BS41)</f>
        <v>-0.15295227787587254</v>
      </c>
    </row>
    <row r="10" spans="1:75" ht="15.75">
      <c r="A10" s="70">
        <f t="shared" si="5"/>
        <v>4.9999999999998934E-3</v>
      </c>
      <c r="B10" s="5">
        <v>-5.28</v>
      </c>
      <c r="C10" s="75">
        <v>2.89</v>
      </c>
      <c r="D10" s="75">
        <v>0.08</v>
      </c>
      <c r="E10" s="18"/>
      <c r="F10" s="29"/>
      <c r="G10" s="20">
        <f t="shared" si="6"/>
        <v>-0.61796724824978455</v>
      </c>
      <c r="H10" s="85">
        <f t="shared" si="7"/>
        <v>-0.61719388577310352</v>
      </c>
      <c r="I10" s="21"/>
      <c r="J10" s="21"/>
      <c r="K10" s="26"/>
      <c r="L10" s="67"/>
      <c r="M10" s="14"/>
      <c r="N10" s="36"/>
      <c r="O10" s="14">
        <f t="shared" si="24"/>
        <v>0.78970661802134501</v>
      </c>
      <c r="P10" s="57">
        <f t="shared" si="8"/>
        <v>3.0100000000000001E-3</v>
      </c>
      <c r="Q10" s="41">
        <v>4</v>
      </c>
      <c r="R10" s="47">
        <f>CORREL(M19:M405,O15:O401)</f>
        <v>-6.5683590127047942E-2</v>
      </c>
      <c r="S10" s="18"/>
      <c r="T10" s="31">
        <f>INTERCEPT(W3:W500,V3:V500)</f>
        <v>4.3651994773110037</v>
      </c>
      <c r="U10" s="20">
        <f t="shared" si="9"/>
        <v>-3.1004607985493537</v>
      </c>
      <c r="V10" s="20">
        <f t="shared" si="10"/>
        <v>-3.0981407111193109</v>
      </c>
      <c r="W10" s="21">
        <f t="shared" si="29"/>
        <v>3.08</v>
      </c>
      <c r="X10" s="21">
        <f t="shared" si="30"/>
        <v>3.1066666666666669</v>
      </c>
      <c r="Y10" s="26">
        <f t="shared" si="31"/>
        <v>3.1083333333333334</v>
      </c>
      <c r="Z10" s="26">
        <f t="shared" si="32"/>
        <v>1.6666666666664831E-3</v>
      </c>
      <c r="AA10" s="65">
        <f t="shared" si="33"/>
        <v>2.8333333333333321E-2</v>
      </c>
      <c r="AB10" s="36"/>
      <c r="AC10" s="14">
        <f t="shared" si="1"/>
        <v>-0.72595180921363434</v>
      </c>
      <c r="AD10" s="57">
        <f t="shared" si="11"/>
        <v>-1.12E-2</v>
      </c>
      <c r="AE10" s="41">
        <v>4</v>
      </c>
      <c r="AF10" s="47">
        <f>CORREL(AA9:AA674,AC5:AC670)</f>
        <v>-0.47100098821135566</v>
      </c>
      <c r="AG10" s="18"/>
      <c r="AH10" s="29"/>
      <c r="AI10" s="20">
        <f t="shared" si="12"/>
        <v>-5.2859831576480651</v>
      </c>
      <c r="AJ10" s="20">
        <f t="shared" si="13"/>
        <v>-5.2790228953579357</v>
      </c>
      <c r="AK10" s="21">
        <f t="shared" si="22"/>
        <v>2.86</v>
      </c>
      <c r="AL10" s="21">
        <f t="shared" si="34"/>
        <v>2.9116666666666666</v>
      </c>
      <c r="AM10" s="26">
        <f t="shared" si="35"/>
        <v>2.9052083333333334</v>
      </c>
      <c r="AN10" s="26">
        <f t="shared" si="36"/>
        <v>-6.4583333333332327E-3</v>
      </c>
      <c r="AO10" s="65">
        <f t="shared" si="37"/>
        <v>4.5208333333333517E-2</v>
      </c>
      <c r="AP10" s="36"/>
      <c r="AQ10" s="14">
        <f t="shared" si="2"/>
        <v>-0.89717215466382239</v>
      </c>
      <c r="AR10" s="57">
        <f t="shared" si="14"/>
        <v>-3.9600000000000003E-2</v>
      </c>
      <c r="AS10" s="41">
        <v>4</v>
      </c>
      <c r="AT10" s="47">
        <f>CORREL(AO9:AO385,AQ5:AQ381)</f>
        <v>-0.12232692817915559</v>
      </c>
      <c r="AU10" s="23"/>
      <c r="AV10" s="29"/>
      <c r="AW10" s="20">
        <f t="shared" si="15"/>
        <v>-5.0771752889441872</v>
      </c>
      <c r="AX10" s="20">
        <f t="shared" si="16"/>
        <v>-5.0562945020737997</v>
      </c>
      <c r="AY10" s="21">
        <f t="shared" si="17"/>
        <v>2.9624999999999999</v>
      </c>
      <c r="AZ10" s="21">
        <f t="shared" si="38"/>
        <v>2.8859722222222222</v>
      </c>
      <c r="BA10" s="26">
        <f t="shared" si="39"/>
        <v>2.9224074074074071</v>
      </c>
      <c r="BB10" s="26">
        <f t="shared" si="40"/>
        <v>3.643518518518496E-2</v>
      </c>
      <c r="BC10" s="65">
        <f t="shared" si="41"/>
        <v>-4.0092592592592791E-2</v>
      </c>
      <c r="BD10" s="36"/>
      <c r="BE10" s="14">
        <f t="shared" si="3"/>
        <v>0.37046603163259051</v>
      </c>
      <c r="BF10" s="57">
        <f t="shared" si="23"/>
        <v>-2.9499999999999998E-2</v>
      </c>
      <c r="BG10" s="41">
        <v>4</v>
      </c>
      <c r="BH10" s="47">
        <f>CORREL(BC8:BC127,BE4:BE123)</f>
        <v>-8.9125540140492857E-2</v>
      </c>
      <c r="BI10" s="23"/>
      <c r="BJ10" s="31">
        <f>INTERCEPT(BM3:BM500,BL3:BL500)</f>
        <v>4.2485909746931245</v>
      </c>
      <c r="BK10" s="20">
        <f t="shared" si="19"/>
        <v>-4.8266058468325541</v>
      </c>
      <c r="BL10" s="19">
        <f t="shared" si="20"/>
        <v>-4.7639634862213915</v>
      </c>
      <c r="BM10" s="21">
        <f t="shared" si="42"/>
        <v>3.0124000000000009</v>
      </c>
      <c r="BN10" s="21">
        <f t="shared" ref="BN10:BN20" si="43">AVERAGE(BM9:BM11)</f>
        <v>3.0192000000000001</v>
      </c>
      <c r="BO10" s="26">
        <f t="shared" ref="BO10:BO20" si="44">AVERAGE(BM6:BM14)</f>
        <v>2.9639203703703707</v>
      </c>
      <c r="BP10" s="26">
        <f t="shared" ref="BP10:BP20" si="45">BO10-BN10</f>
        <v>-5.5279629629629401E-2</v>
      </c>
      <c r="BQ10" s="65">
        <f t="shared" ref="BQ10:BQ20" si="46">BO10-BM10</f>
        <v>-4.847962962963015E-2</v>
      </c>
      <c r="BR10" s="36"/>
      <c r="BS10" s="14">
        <f t="shared" si="4"/>
        <v>-0.2386688950346415</v>
      </c>
      <c r="BT10" s="57">
        <f t="shared" si="21"/>
        <v>0.17599999999999999</v>
      </c>
      <c r="BU10" s="41">
        <v>4</v>
      </c>
      <c r="BV10" s="47">
        <f>CORREL(BQ10:BQ44,BS6:BS40)</f>
        <v>-0.28314995837501539</v>
      </c>
    </row>
    <row r="11" spans="1:75" ht="15.75">
      <c r="A11" s="70">
        <f t="shared" si="5"/>
        <v>4.9999999999998934E-3</v>
      </c>
      <c r="B11" s="5">
        <v>-5.2750000000000004</v>
      </c>
      <c r="C11" s="75">
        <v>2.89</v>
      </c>
      <c r="D11" s="75">
        <v>0.11</v>
      </c>
      <c r="E11" s="18"/>
      <c r="F11" s="29"/>
      <c r="G11" s="20">
        <f t="shared" si="6"/>
        <v>-0.6164205232964225</v>
      </c>
      <c r="H11" s="85">
        <f t="shared" si="7"/>
        <v>-0.61564716081974147</v>
      </c>
      <c r="I11" s="21"/>
      <c r="J11" s="21"/>
      <c r="K11" s="26"/>
      <c r="L11" s="67"/>
      <c r="M11" s="14"/>
      <c r="N11" s="36"/>
      <c r="O11" s="14">
        <f t="shared" si="24"/>
        <v>0.21061001284765221</v>
      </c>
      <c r="P11" s="57">
        <f t="shared" si="8"/>
        <v>3.0100000000000001E-3</v>
      </c>
      <c r="Q11" s="41"/>
      <c r="R11" s="49"/>
      <c r="S11" s="18"/>
      <c r="T11" s="29"/>
      <c r="U11" s="20">
        <f t="shared" si="9"/>
        <v>-3.0958206236892676</v>
      </c>
      <c r="V11" s="20">
        <f t="shared" si="10"/>
        <v>-3.0935005362592247</v>
      </c>
      <c r="W11" s="21">
        <f t="shared" si="29"/>
        <v>3.18</v>
      </c>
      <c r="X11" s="21">
        <f t="shared" si="30"/>
        <v>3.1466666666666665</v>
      </c>
      <c r="Y11" s="26">
        <f t="shared" si="31"/>
        <v>3.0950000000000006</v>
      </c>
      <c r="Z11" s="26">
        <f t="shared" si="32"/>
        <v>-5.1666666666665861E-2</v>
      </c>
      <c r="AA11" s="65">
        <f t="shared" si="33"/>
        <v>-8.499999999999952E-2</v>
      </c>
      <c r="AB11" s="36"/>
      <c r="AC11" s="14">
        <f t="shared" ref="AC11:AC74" si="47" xml:space="preserve"> SIN((2*PI()*(V11+AD11)/0.0417615737407753) + 2.043834879)</f>
        <v>-0.11403701763888617</v>
      </c>
      <c r="AD11" s="57">
        <f t="shared" ref="AD11:AD74" si="48">AD10</f>
        <v>-1.12E-2</v>
      </c>
      <c r="AE11" s="41"/>
      <c r="AF11" s="49"/>
      <c r="AG11" s="18"/>
      <c r="AH11" s="29"/>
      <c r="AI11" s="20">
        <f t="shared" si="12"/>
        <v>-5.2720626330678071</v>
      </c>
      <c r="AJ11" s="20">
        <f t="shared" si="13"/>
        <v>-5.2651023707776776</v>
      </c>
      <c r="AK11" s="21">
        <f t="shared" si="22"/>
        <v>2.9299999999999997</v>
      </c>
      <c r="AL11" s="21">
        <f t="shared" ref="AL11:AL74" si="49">AVERAGE(AK10:AK12)</f>
        <v>2.9433333333333334</v>
      </c>
      <c r="AM11" s="26">
        <f t="shared" ref="AM11:AM74" si="50">AVERAGE(AK7:AK15)</f>
        <v>2.9094444444444445</v>
      </c>
      <c r="AN11" s="26">
        <f t="shared" ref="AN11:AN74" si="51">AM11-AL11</f>
        <v>-3.3888888888888857E-2</v>
      </c>
      <c r="AO11" s="65">
        <f t="shared" ref="AO11:AO74" si="52">AM11-AK11</f>
        <v>-2.0555555555555216E-2</v>
      </c>
      <c r="AP11" s="36"/>
      <c r="AQ11" s="14">
        <f t="shared" si="2"/>
        <v>-0.40336665544366346</v>
      </c>
      <c r="AR11" s="57">
        <f t="shared" si="14"/>
        <v>-3.9600000000000003E-2</v>
      </c>
      <c r="AS11" s="41"/>
      <c r="AT11" s="49"/>
      <c r="AU11" s="23"/>
      <c r="AV11" s="29"/>
      <c r="AW11" s="20">
        <f t="shared" si="15"/>
        <v>-5.0354137152034122</v>
      </c>
      <c r="AX11" s="20">
        <f t="shared" si="16"/>
        <v>-5.0145329283330247</v>
      </c>
      <c r="AY11" s="21">
        <f t="shared" si="17"/>
        <v>2.8266666666666667</v>
      </c>
      <c r="AZ11" s="21">
        <f t="shared" ref="AZ11:AZ74" si="53">AVERAGE(AY10:AY12)</f>
        <v>2.9022222222222225</v>
      </c>
      <c r="BA11" s="26">
        <f t="shared" ref="BA11:BA74" si="54">AVERAGE(AY7:AY15)</f>
        <v>2.9396296296296303</v>
      </c>
      <c r="BB11" s="26">
        <f t="shared" ref="BB11:BB74" si="55">BA11-AZ11</f>
        <v>3.7407407407407778E-2</v>
      </c>
      <c r="BC11" s="65">
        <f t="shared" ref="BC11:BC74" si="56">BA11-AY11</f>
        <v>0.1129629629629636</v>
      </c>
      <c r="BD11" s="36"/>
      <c r="BE11" s="14">
        <f t="shared" si="3"/>
        <v>0.88084415458465704</v>
      </c>
      <c r="BF11" s="57">
        <f t="shared" si="23"/>
        <v>-2.9499999999999998E-2</v>
      </c>
      <c r="BG11" s="41"/>
      <c r="BH11" s="49"/>
      <c r="BI11" s="23"/>
      <c r="BJ11" s="29"/>
      <c r="BK11" s="20">
        <f t="shared" si="19"/>
        <v>-4.7013211256102281</v>
      </c>
      <c r="BL11" s="80">
        <f t="shared" si="20"/>
        <v>-4.6386787649990655</v>
      </c>
      <c r="BM11" s="21">
        <f t="shared" si="42"/>
        <v>3.0207999999999999</v>
      </c>
      <c r="BN11" s="21">
        <f t="shared" si="43"/>
        <v>2.9982666666666673</v>
      </c>
      <c r="BO11" s="26">
        <f t="shared" si="44"/>
        <v>2.9721076923076923</v>
      </c>
      <c r="BP11" s="26">
        <f t="shared" si="45"/>
        <v>-2.6158974358974962E-2</v>
      </c>
      <c r="BQ11" s="65">
        <f t="shared" si="46"/>
        <v>-4.869230769230759E-2</v>
      </c>
      <c r="BR11" s="36"/>
      <c r="BS11" s="14">
        <f t="shared" si="4"/>
        <v>0.44138071186649463</v>
      </c>
      <c r="BT11" s="57">
        <f t="shared" si="21"/>
        <v>0.17599999999999999</v>
      </c>
      <c r="BU11" s="41"/>
      <c r="BV11" s="49"/>
    </row>
    <row r="12" spans="1:75" ht="15.75">
      <c r="A12" s="70">
        <f t="shared" si="5"/>
        <v>5.0000000000007816E-3</v>
      </c>
      <c r="B12" s="5">
        <v>-5.27</v>
      </c>
      <c r="C12" s="75">
        <v>2.8</v>
      </c>
      <c r="D12" s="75">
        <v>7.0000000000000007E-2</v>
      </c>
      <c r="E12" s="18"/>
      <c r="F12" s="30" t="s">
        <v>14</v>
      </c>
      <c r="G12" s="20">
        <f t="shared" si="6"/>
        <v>-0.61487379834306044</v>
      </c>
      <c r="H12" s="85">
        <f t="shared" si="7"/>
        <v>-0.61410043586637941</v>
      </c>
      <c r="I12" s="21"/>
      <c r="J12" s="21"/>
      <c r="K12" s="26"/>
      <c r="L12" s="67"/>
      <c r="M12" s="14"/>
      <c r="N12" s="36"/>
      <c r="O12" s="14">
        <f t="shared" si="24"/>
        <v>-0.46703335800698492</v>
      </c>
      <c r="P12" s="57">
        <f t="shared" si="8"/>
        <v>3.0100000000000001E-3</v>
      </c>
      <c r="Q12" s="41"/>
      <c r="R12" s="49" t="s">
        <v>93</v>
      </c>
      <c r="S12" s="18"/>
      <c r="T12" s="30" t="s">
        <v>17</v>
      </c>
      <c r="U12" s="20">
        <f t="shared" si="9"/>
        <v>-3.0911804488291814</v>
      </c>
      <c r="V12" s="20">
        <f t="shared" si="10"/>
        <v>-3.0888603613991386</v>
      </c>
      <c r="W12" s="21">
        <f t="shared" si="29"/>
        <v>3.18</v>
      </c>
      <c r="X12" s="21">
        <f t="shared" si="30"/>
        <v>3.1</v>
      </c>
      <c r="Y12" s="26">
        <f t="shared" si="31"/>
        <v>3.0905555555555555</v>
      </c>
      <c r="Z12" s="26">
        <f t="shared" si="32"/>
        <v>-9.4444444444445885E-3</v>
      </c>
      <c r="AA12" s="65">
        <f t="shared" si="33"/>
        <v>-8.944444444444466E-2</v>
      </c>
      <c r="AB12" s="36"/>
      <c r="AC12" s="14">
        <f t="shared" si="47"/>
        <v>0.55123696186945947</v>
      </c>
      <c r="AD12" s="57">
        <f t="shared" si="48"/>
        <v>-1.12E-2</v>
      </c>
      <c r="AE12" s="41"/>
      <c r="AF12" s="49" t="s">
        <v>98</v>
      </c>
      <c r="AG12" s="18"/>
      <c r="AH12" s="30" t="s">
        <v>14</v>
      </c>
      <c r="AI12" s="20">
        <f t="shared" si="12"/>
        <v>-5.258142108487549</v>
      </c>
      <c r="AJ12" s="20">
        <f t="shared" si="13"/>
        <v>-5.2511818461974196</v>
      </c>
      <c r="AK12" s="21">
        <f t="shared" si="22"/>
        <v>3.0400000000000005</v>
      </c>
      <c r="AL12" s="21">
        <f t="shared" si="49"/>
        <v>2.9383333333333339</v>
      </c>
      <c r="AM12" s="26">
        <f t="shared" si="50"/>
        <v>2.911481481481482</v>
      </c>
      <c r="AN12" s="26">
        <f t="shared" si="51"/>
        <v>-2.6851851851851904E-2</v>
      </c>
      <c r="AO12" s="65">
        <f t="shared" si="52"/>
        <v>-0.12851851851851848</v>
      </c>
      <c r="AP12" s="36"/>
      <c r="AQ12" s="14">
        <f t="shared" si="2"/>
        <v>0.27917858477960289</v>
      </c>
      <c r="AR12" s="57">
        <f t="shared" ref="AR12:AR75" si="57">AR11</f>
        <v>-3.9600000000000003E-2</v>
      </c>
      <c r="AS12" s="41"/>
      <c r="AT12" s="49" t="s">
        <v>112</v>
      </c>
      <c r="AU12" s="23"/>
      <c r="AV12" s="30" t="s">
        <v>14</v>
      </c>
      <c r="AW12" s="20">
        <f t="shared" si="15"/>
        <v>-4.9936521414626371</v>
      </c>
      <c r="AX12" s="20">
        <f t="shared" si="16"/>
        <v>-4.9727713545922496</v>
      </c>
      <c r="AY12" s="21">
        <f t="shared" si="17"/>
        <v>2.9175</v>
      </c>
      <c r="AZ12" s="21">
        <f t="shared" si="53"/>
        <v>2.9009722222222223</v>
      </c>
      <c r="BA12" s="26">
        <f t="shared" si="54"/>
        <v>2.9400154320987659</v>
      </c>
      <c r="BB12" s="26">
        <f t="shared" si="55"/>
        <v>3.9043209876543639E-2</v>
      </c>
      <c r="BC12" s="65">
        <f t="shared" si="56"/>
        <v>2.2515432098765942E-2</v>
      </c>
      <c r="BD12" s="36"/>
      <c r="BE12" s="14">
        <f t="shared" si="3"/>
        <v>0.97906550811423176</v>
      </c>
      <c r="BF12" s="57">
        <f t="shared" si="23"/>
        <v>-2.9499999999999998E-2</v>
      </c>
      <c r="BG12" s="41"/>
      <c r="BH12" s="49" t="s">
        <v>116</v>
      </c>
      <c r="BI12" s="23"/>
      <c r="BJ12" s="30" t="s">
        <v>17</v>
      </c>
      <c r="BK12" s="20">
        <f t="shared" si="19"/>
        <v>-4.576036404387902</v>
      </c>
      <c r="BL12" s="80">
        <f t="shared" si="20"/>
        <v>-4.5133940437767395</v>
      </c>
      <c r="BM12" s="21">
        <f t="shared" si="42"/>
        <v>2.9615999999999998</v>
      </c>
      <c r="BN12" s="21">
        <f t="shared" si="43"/>
        <v>2.9725333333333332</v>
      </c>
      <c r="BO12" s="26">
        <f t="shared" si="44"/>
        <v>2.9922410256410257</v>
      </c>
      <c r="BP12" s="26">
        <f t="shared" si="45"/>
        <v>1.9707692307692426E-2</v>
      </c>
      <c r="BQ12" s="65">
        <f t="shared" si="46"/>
        <v>3.0641025641025887E-2</v>
      </c>
      <c r="BR12" s="36"/>
      <c r="BS12" s="14">
        <f t="shared" si="4"/>
        <v>0.91490337828509394</v>
      </c>
      <c r="BT12" s="57">
        <f t="shared" si="21"/>
        <v>0.17599999999999999</v>
      </c>
      <c r="BU12" s="41"/>
      <c r="BV12" s="49" t="s">
        <v>108</v>
      </c>
    </row>
    <row r="13" spans="1:75" ht="15.75">
      <c r="A13" s="70">
        <f t="shared" si="5"/>
        <v>4.9999999999998934E-3</v>
      </c>
      <c r="B13" s="5">
        <v>-5.2649999999999997</v>
      </c>
      <c r="C13" s="75">
        <v>2.98</v>
      </c>
      <c r="D13" s="75">
        <v>0.08</v>
      </c>
      <c r="E13" s="18"/>
      <c r="F13" s="30" t="s">
        <v>15</v>
      </c>
      <c r="G13" s="20">
        <f t="shared" si="6"/>
        <v>-0.61332707338969839</v>
      </c>
      <c r="H13" s="85">
        <f t="shared" si="7"/>
        <v>-0.61255371091301736</v>
      </c>
      <c r="I13" s="21"/>
      <c r="J13" s="21"/>
      <c r="K13" s="26"/>
      <c r="L13" s="67"/>
      <c r="M13" s="14"/>
      <c r="N13" s="36"/>
      <c r="O13" s="14">
        <f t="shared" si="24"/>
        <v>-0.92614663015255538</v>
      </c>
      <c r="P13" s="57">
        <f t="shared" si="8"/>
        <v>3.0100000000000001E-3</v>
      </c>
      <c r="Q13" s="41"/>
      <c r="R13" s="62" t="s">
        <v>94</v>
      </c>
      <c r="S13" s="18"/>
      <c r="T13" s="29" t="s">
        <v>20</v>
      </c>
      <c r="U13" s="20">
        <f t="shared" si="9"/>
        <v>-3.0865402739690952</v>
      </c>
      <c r="V13" s="20">
        <f t="shared" si="10"/>
        <v>-3.0842201865390524</v>
      </c>
      <c r="W13" s="21">
        <f t="shared" si="29"/>
        <v>2.94</v>
      </c>
      <c r="X13" s="21">
        <f t="shared" si="30"/>
        <v>3.0700000000000003</v>
      </c>
      <c r="Y13" s="26">
        <f t="shared" si="31"/>
        <v>3.0855555555555561</v>
      </c>
      <c r="Z13" s="26">
        <f t="shared" si="32"/>
        <v>1.5555555555555767E-2</v>
      </c>
      <c r="AA13" s="65">
        <f t="shared" si="33"/>
        <v>0.1455555555555561</v>
      </c>
      <c r="AB13" s="36"/>
      <c r="AC13" s="14">
        <f t="shared" si="47"/>
        <v>0.95858104060263127</v>
      </c>
      <c r="AD13" s="57">
        <f t="shared" si="48"/>
        <v>-1.12E-2</v>
      </c>
      <c r="AE13" s="41"/>
      <c r="AF13" s="62" t="s">
        <v>99</v>
      </c>
      <c r="AG13" s="18"/>
      <c r="AH13" s="30" t="s">
        <v>15</v>
      </c>
      <c r="AI13" s="20">
        <f t="shared" si="12"/>
        <v>-5.244221583907291</v>
      </c>
      <c r="AJ13" s="20">
        <f t="shared" si="13"/>
        <v>-5.2372613216171615</v>
      </c>
      <c r="AK13" s="21">
        <f t="shared" si="22"/>
        <v>2.8449999999999998</v>
      </c>
      <c r="AL13" s="21">
        <f t="shared" si="49"/>
        <v>2.9338888888888888</v>
      </c>
      <c r="AM13" s="26">
        <f t="shared" si="50"/>
        <v>2.9429629629629637</v>
      </c>
      <c r="AN13" s="26">
        <f t="shared" si="51"/>
        <v>9.0740740740749004E-3</v>
      </c>
      <c r="AO13" s="65">
        <f t="shared" si="52"/>
        <v>9.7962962962963918E-2</v>
      </c>
      <c r="AP13" s="36"/>
      <c r="AQ13" s="14">
        <f t="shared" si="2"/>
        <v>0.83109306246013936</v>
      </c>
      <c r="AR13" s="57">
        <f t="shared" si="57"/>
        <v>-3.9600000000000003E-2</v>
      </c>
      <c r="AS13" s="41"/>
      <c r="AT13" s="62" t="s">
        <v>113</v>
      </c>
      <c r="AU13" s="23"/>
      <c r="AV13" s="30" t="s">
        <v>15</v>
      </c>
      <c r="AW13" s="20">
        <f t="shared" si="15"/>
        <v>-4.9518905677218621</v>
      </c>
      <c r="AX13" s="20">
        <f t="shared" si="16"/>
        <v>-4.9310097808514746</v>
      </c>
      <c r="AY13" s="21">
        <f t="shared" si="17"/>
        <v>2.9587500000000002</v>
      </c>
      <c r="AZ13" s="21">
        <f t="shared" si="53"/>
        <v>2.9746759259259257</v>
      </c>
      <c r="BA13" s="26">
        <f t="shared" si="54"/>
        <v>2.9629629629629632</v>
      </c>
      <c r="BB13" s="26">
        <f t="shared" si="55"/>
        <v>-1.1712962962962425E-2</v>
      </c>
      <c r="BC13" s="65">
        <f t="shared" si="56"/>
        <v>4.2129629629630294E-3</v>
      </c>
      <c r="BD13" s="36"/>
      <c r="BE13" s="14">
        <f t="shared" si="3"/>
        <v>0.61917122929608692</v>
      </c>
      <c r="BF13" s="57">
        <f t="shared" si="23"/>
        <v>-2.9499999999999998E-2</v>
      </c>
      <c r="BG13" s="41"/>
      <c r="BH13" s="62" t="s">
        <v>119</v>
      </c>
      <c r="BI13" s="23"/>
      <c r="BJ13" s="29" t="s">
        <v>20</v>
      </c>
      <c r="BK13" s="20">
        <f t="shared" si="19"/>
        <v>-4.450751683165576</v>
      </c>
      <c r="BL13" s="80">
        <f t="shared" si="20"/>
        <v>-4.3881093225544134</v>
      </c>
      <c r="BM13" s="21">
        <f t="shared" si="42"/>
        <v>2.9352</v>
      </c>
      <c r="BN13" s="21">
        <f t="shared" si="43"/>
        <v>2.9527999999999999</v>
      </c>
      <c r="BO13" s="26">
        <f t="shared" si="44"/>
        <v>2.9967299145299142</v>
      </c>
      <c r="BP13" s="26">
        <f t="shared" si="45"/>
        <v>4.3929914529914349E-2</v>
      </c>
      <c r="BQ13" s="65">
        <f t="shared" si="46"/>
        <v>6.1529914529914187E-2</v>
      </c>
      <c r="BR13" s="36"/>
      <c r="BS13" s="14">
        <f t="shared" si="4"/>
        <v>0.96033258598565507</v>
      </c>
      <c r="BT13" s="57">
        <f t="shared" si="21"/>
        <v>0.17599999999999999</v>
      </c>
      <c r="BU13" s="41"/>
      <c r="BV13" s="62" t="s">
        <v>109</v>
      </c>
    </row>
    <row r="14" spans="1:75" ht="15.75">
      <c r="A14" s="70">
        <f t="shared" si="5"/>
        <v>4.9999999999998934E-3</v>
      </c>
      <c r="B14" s="5">
        <v>-5.26</v>
      </c>
      <c r="C14" s="75">
        <v>3.01</v>
      </c>
      <c r="D14" s="75">
        <v>7.0000000000000007E-2</v>
      </c>
      <c r="E14" s="18"/>
      <c r="F14" s="31">
        <f>SLOPE(I3:I500,H3:H500)</f>
        <v>0.23556915631704983</v>
      </c>
      <c r="G14" s="20">
        <f t="shared" si="6"/>
        <v>-0.61178034843633633</v>
      </c>
      <c r="H14" s="85">
        <f>H13 + 0.00154672495336205</f>
        <v>-0.6110069859596553</v>
      </c>
      <c r="I14" s="21"/>
      <c r="J14" s="21"/>
      <c r="K14" s="26"/>
      <c r="L14" s="67"/>
      <c r="M14" s="14"/>
      <c r="N14" s="36"/>
      <c r="O14" s="14">
        <f t="shared" si="24"/>
        <v>-0.95190560107648037</v>
      </c>
      <c r="P14" s="57">
        <f t="shared" si="8"/>
        <v>3.0100000000000001E-3</v>
      </c>
      <c r="Q14" s="41"/>
      <c r="R14" s="49"/>
      <c r="S14" s="18"/>
      <c r="T14" s="29"/>
      <c r="U14" s="20">
        <f t="shared" si="9"/>
        <v>-3.0819000991090091</v>
      </c>
      <c r="V14" s="20">
        <f t="shared" si="10"/>
        <v>-3.0795800116789662</v>
      </c>
      <c r="W14" s="21">
        <f t="shared" si="29"/>
        <v>3.09</v>
      </c>
      <c r="X14" s="21">
        <f t="shared" si="30"/>
        <v>3.043333333333333</v>
      </c>
      <c r="Y14" s="26">
        <f t="shared" si="31"/>
        <v>3.0733333333333333</v>
      </c>
      <c r="Z14" s="26">
        <f t="shared" si="32"/>
        <v>3.0000000000000249E-2</v>
      </c>
      <c r="AA14" s="65">
        <f t="shared" si="33"/>
        <v>-1.6666666666666607E-2</v>
      </c>
      <c r="AB14" s="36"/>
      <c r="AC14" s="14">
        <f t="shared" si="47"/>
        <v>0.91739439699624059</v>
      </c>
      <c r="AD14" s="57">
        <f t="shared" si="48"/>
        <v>-1.12E-2</v>
      </c>
      <c r="AE14" s="41"/>
      <c r="AF14" s="49"/>
      <c r="AG14" s="18"/>
      <c r="AH14" s="31">
        <f>SLOPE(AK3:AK500,AJ3:AJ500)</f>
        <v>0.28739212956226368</v>
      </c>
      <c r="AI14" s="20">
        <f t="shared" si="12"/>
        <v>-5.2303010593270329</v>
      </c>
      <c r="AJ14" s="20">
        <f t="shared" si="13"/>
        <v>-5.2233407970369035</v>
      </c>
      <c r="AK14" s="21">
        <f t="shared" si="22"/>
        <v>2.9166666666666665</v>
      </c>
      <c r="AL14" s="21">
        <f t="shared" si="49"/>
        <v>2.9016666666666668</v>
      </c>
      <c r="AM14" s="26">
        <f t="shared" si="50"/>
        <v>2.9474074074074075</v>
      </c>
      <c r="AN14" s="26">
        <f t="shared" si="51"/>
        <v>4.5740740740740637E-2</v>
      </c>
      <c r="AO14" s="65">
        <f t="shared" si="52"/>
        <v>3.0740740740740957E-2</v>
      </c>
      <c r="AP14" s="36"/>
      <c r="AQ14" s="14">
        <f t="shared" si="2"/>
        <v>0.99412985964506018</v>
      </c>
      <c r="AR14" s="57">
        <f t="shared" si="57"/>
        <v>-3.9600000000000003E-2</v>
      </c>
      <c r="AS14" s="14"/>
      <c r="AT14" s="49"/>
      <c r="AU14" s="23"/>
      <c r="AV14" s="31">
        <f>SLOPE(AY3:AY500,AX3:AX500)</f>
        <v>0.2878829841521624</v>
      </c>
      <c r="AW14" s="20">
        <f t="shared" si="15"/>
        <v>-4.910128993981087</v>
      </c>
      <c r="AX14" s="20">
        <f t="shared" si="16"/>
        <v>-4.8892482071106995</v>
      </c>
      <c r="AY14" s="21">
        <f t="shared" si="17"/>
        <v>3.0477777777777773</v>
      </c>
      <c r="AZ14" s="21">
        <f t="shared" si="53"/>
        <v>3.0234259259259262</v>
      </c>
      <c r="BA14" s="26">
        <f t="shared" si="54"/>
        <v>2.9794907407407414</v>
      </c>
      <c r="BB14" s="26">
        <f t="shared" si="55"/>
        <v>-4.39351851851848E-2</v>
      </c>
      <c r="BC14" s="65">
        <f t="shared" si="56"/>
        <v>-6.8287037037035869E-2</v>
      </c>
      <c r="BD14" s="36"/>
      <c r="BE14" s="14">
        <f t="shared" si="3"/>
        <v>-3.0440149031406037E-2</v>
      </c>
      <c r="BF14" s="57">
        <f t="shared" si="23"/>
        <v>-2.9499999999999998E-2</v>
      </c>
      <c r="BG14" s="14"/>
      <c r="BH14" s="49"/>
      <c r="BI14" s="23"/>
      <c r="BJ14" s="29"/>
      <c r="BK14" s="20">
        <f t="shared" si="19"/>
        <v>-4.32546696194325</v>
      </c>
      <c r="BL14" s="80">
        <f t="shared" si="20"/>
        <v>-4.2628246013320874</v>
      </c>
      <c r="BM14" s="21">
        <f t="shared" si="42"/>
        <v>2.9616000000000002</v>
      </c>
      <c r="BN14" s="21">
        <f t="shared" si="43"/>
        <v>2.9608564102564103</v>
      </c>
      <c r="BO14" s="26">
        <f t="shared" si="44"/>
        <v>2.9988632478632482</v>
      </c>
      <c r="BP14" s="26">
        <f t="shared" si="45"/>
        <v>3.8006837606837873E-2</v>
      </c>
      <c r="BQ14" s="65">
        <f t="shared" si="46"/>
        <v>3.7263247863247972E-2</v>
      </c>
      <c r="BR14" s="36"/>
      <c r="BS14" s="14">
        <f t="shared" si="4"/>
        <v>0.55641150379568416</v>
      </c>
      <c r="BT14" s="57">
        <f t="shared" si="21"/>
        <v>0.17599999999999999</v>
      </c>
      <c r="BU14" s="41"/>
      <c r="BV14" s="49"/>
    </row>
    <row r="15" spans="1:75" ht="15.75">
      <c r="A15" s="70">
        <f t="shared" si="5"/>
        <v>4.9999999999998934E-3</v>
      </c>
      <c r="B15" s="5">
        <v>-5.2549999999999999</v>
      </c>
      <c r="C15" s="75">
        <v>3.09</v>
      </c>
      <c r="D15" s="75">
        <v>0.12</v>
      </c>
      <c r="E15" s="18"/>
      <c r="F15" s="30" t="s">
        <v>16</v>
      </c>
      <c r="G15" s="20">
        <f t="shared" si="6"/>
        <v>-0.61023362348297427</v>
      </c>
      <c r="H15" s="85">
        <f t="shared" si="7"/>
        <v>-0.60946026100629325</v>
      </c>
      <c r="I15" s="21">
        <f>AVERAGEIFS(d18O,KyrBP,"&gt;"&amp;G15,KyrBP,"&lt;="&amp;G16)</f>
        <v>3.49</v>
      </c>
      <c r="J15" s="21"/>
      <c r="K15" s="26"/>
      <c r="L15" s="26"/>
      <c r="M15" s="14"/>
      <c r="N15" s="36"/>
      <c r="O15" s="14">
        <f t="shared" si="24"/>
        <v>-0.53225736200437845</v>
      </c>
      <c r="P15" s="57">
        <f t="shared" si="8"/>
        <v>3.0100000000000001E-3</v>
      </c>
      <c r="Q15" s="41"/>
      <c r="R15" s="53" t="s">
        <v>85</v>
      </c>
      <c r="S15" s="18"/>
      <c r="T15" s="30" t="s">
        <v>18</v>
      </c>
      <c r="U15" s="20">
        <f t="shared" si="9"/>
        <v>-3.0772599242489229</v>
      </c>
      <c r="V15" s="20">
        <f t="shared" si="10"/>
        <v>-3.0749398368188801</v>
      </c>
      <c r="W15" s="21">
        <f t="shared" si="29"/>
        <v>3.1</v>
      </c>
      <c r="X15" s="21">
        <f t="shared" si="30"/>
        <v>3.0933333333333333</v>
      </c>
      <c r="Y15" s="26">
        <f t="shared" si="31"/>
        <v>3.08</v>
      </c>
      <c r="Z15" s="26">
        <f t="shared" si="32"/>
        <v>-1.3333333333333197E-2</v>
      </c>
      <c r="AA15" s="65">
        <f t="shared" si="33"/>
        <v>-2.0000000000000018E-2</v>
      </c>
      <c r="AB15" s="36"/>
      <c r="AC15" s="14">
        <f t="shared" si="47"/>
        <v>0.44694871933226338</v>
      </c>
      <c r="AD15" s="57">
        <f t="shared" si="48"/>
        <v>-1.12E-2</v>
      </c>
      <c r="AE15" s="41"/>
      <c r="AF15" s="53" t="s">
        <v>95</v>
      </c>
      <c r="AG15" s="18"/>
      <c r="AH15" s="30" t="s">
        <v>16</v>
      </c>
      <c r="AI15" s="20">
        <f t="shared" si="12"/>
        <v>-5.2163805347467749</v>
      </c>
      <c r="AJ15" s="20">
        <f t="shared" si="13"/>
        <v>-5.2094202724566454</v>
      </c>
      <c r="AK15" s="21">
        <f t="shared" si="22"/>
        <v>2.9433333333333334</v>
      </c>
      <c r="AL15" s="21">
        <f t="shared" si="49"/>
        <v>2.9177777777777774</v>
      </c>
      <c r="AM15" s="26">
        <f t="shared" si="50"/>
        <v>2.9488888888888893</v>
      </c>
      <c r="AN15" s="26">
        <f t="shared" si="51"/>
        <v>3.1111111111111978E-2</v>
      </c>
      <c r="AO15" s="65">
        <f t="shared" si="52"/>
        <v>5.5555555555559799E-3</v>
      </c>
      <c r="AP15" s="36"/>
      <c r="AQ15" s="14">
        <f t="shared" si="2"/>
        <v>0.69200224697937573</v>
      </c>
      <c r="AR15" s="57">
        <f t="shared" si="57"/>
        <v>-3.9600000000000003E-2</v>
      </c>
      <c r="AT15" s="53" t="s">
        <v>111</v>
      </c>
      <c r="AU15" s="23"/>
      <c r="AV15" s="30" t="s">
        <v>16</v>
      </c>
      <c r="AW15" s="20">
        <f t="shared" si="15"/>
        <v>-4.868367420240312</v>
      </c>
      <c r="AX15" s="20">
        <f t="shared" si="16"/>
        <v>-4.8474866333699245</v>
      </c>
      <c r="AY15" s="21">
        <f t="shared" si="17"/>
        <v>3.0637500000000006</v>
      </c>
      <c r="AZ15" s="21">
        <f t="shared" si="53"/>
        <v>3.0379166666666664</v>
      </c>
      <c r="BA15" s="26">
        <f t="shared" si="54"/>
        <v>2.9827932098765437</v>
      </c>
      <c r="BB15" s="26">
        <f t="shared" si="55"/>
        <v>-5.5123456790122649E-2</v>
      </c>
      <c r="BC15" s="65">
        <f t="shared" si="56"/>
        <v>-8.0956790123456912E-2</v>
      </c>
      <c r="BD15" s="36"/>
      <c r="BE15" s="14">
        <f t="shared" si="3"/>
        <v>-0.66580824332253119</v>
      </c>
      <c r="BF15" s="57">
        <f t="shared" si="23"/>
        <v>-2.9499999999999998E-2</v>
      </c>
      <c r="BG15" s="14"/>
      <c r="BH15" s="53" t="s">
        <v>114</v>
      </c>
      <c r="BI15" s="23"/>
      <c r="BJ15" s="30" t="s">
        <v>18</v>
      </c>
      <c r="BK15" s="20">
        <f t="shared" si="19"/>
        <v>-4.2001822407209239</v>
      </c>
      <c r="BL15" s="80">
        <f t="shared" si="20"/>
        <v>-4.1375398801097614</v>
      </c>
      <c r="BM15" s="21">
        <f t="shared" si="42"/>
        <v>2.9857692307692298</v>
      </c>
      <c r="BN15" s="21">
        <f t="shared" si="43"/>
        <v>3.0061897435897436</v>
      </c>
      <c r="BO15" s="26">
        <f t="shared" si="44"/>
        <v>3.0110410256410254</v>
      </c>
      <c r="BP15" s="26">
        <f t="shared" si="45"/>
        <v>4.8512820512818244E-3</v>
      </c>
      <c r="BQ15" s="65">
        <f t="shared" si="46"/>
        <v>2.5271794871795539E-2</v>
      </c>
      <c r="BR15" s="36"/>
      <c r="BS15" s="14">
        <f t="shared" si="4"/>
        <v>-0.10786070484534557</v>
      </c>
      <c r="BT15" s="57">
        <f t="shared" si="21"/>
        <v>0.17599999999999999</v>
      </c>
      <c r="BU15" s="41"/>
      <c r="BV15" s="53" t="s">
        <v>107</v>
      </c>
    </row>
    <row r="16" spans="1:75" ht="15.75">
      <c r="A16" s="70">
        <f t="shared" si="5"/>
        <v>4.9999999999998934E-3</v>
      </c>
      <c r="B16" s="5">
        <v>-5.25</v>
      </c>
      <c r="C16" s="75">
        <v>3.06</v>
      </c>
      <c r="D16" s="75">
        <v>0.09</v>
      </c>
      <c r="E16" s="18"/>
      <c r="F16" s="31">
        <f>INTERCEPT(I3:I500,H3:H500)</f>
        <v>4.208297312221295</v>
      </c>
      <c r="G16" s="20">
        <f t="shared" si="6"/>
        <v>-0.60868689852961222</v>
      </c>
      <c r="H16" s="85">
        <f t="shared" si="7"/>
        <v>-0.60791353605293119</v>
      </c>
      <c r="I16" s="21">
        <f>AVERAGEIFS(d18O,KyrBP,"&gt;"&amp;G16,KyrBP,"&lt;="&amp;G17)</f>
        <v>3.8</v>
      </c>
      <c r="J16" s="21"/>
      <c r="K16" s="26"/>
      <c r="L16" s="26"/>
      <c r="M16" s="65"/>
      <c r="N16" s="36"/>
      <c r="O16" s="14">
        <f t="shared" si="24"/>
        <v>0.13644001213122928</v>
      </c>
      <c r="P16" s="57">
        <f t="shared" si="8"/>
        <v>3.0100000000000001E-3</v>
      </c>
      <c r="Q16" s="42"/>
      <c r="R16" s="60" t="s">
        <v>86</v>
      </c>
      <c r="S16" s="18"/>
      <c r="T16" s="31">
        <f>COUNT(W2:W5000)</f>
        <v>674</v>
      </c>
      <c r="U16" s="20">
        <f t="shared" si="9"/>
        <v>-3.0726197493888368</v>
      </c>
      <c r="V16" s="20">
        <f t="shared" si="10"/>
        <v>-3.0702996619587939</v>
      </c>
      <c r="W16" s="21">
        <f t="shared" si="29"/>
        <v>3.09</v>
      </c>
      <c r="X16" s="21">
        <f t="shared" si="30"/>
        <v>3.0799999999999996</v>
      </c>
      <c r="Y16" s="26">
        <f t="shared" si="31"/>
        <v>3.0966666666666662</v>
      </c>
      <c r="Z16" s="26">
        <f t="shared" si="32"/>
        <v>1.6666666666666607E-2</v>
      </c>
      <c r="AA16" s="65">
        <f t="shared" si="33"/>
        <v>6.6666666666663765E-3</v>
      </c>
      <c r="AB16" s="36"/>
      <c r="AC16" s="14">
        <f t="shared" si="47"/>
        <v>-0.23262923138896116</v>
      </c>
      <c r="AD16" s="57">
        <f t="shared" si="48"/>
        <v>-1.12E-2</v>
      </c>
      <c r="AF16" s="60" t="s">
        <v>96</v>
      </c>
      <c r="AG16" s="18"/>
      <c r="AH16" s="31">
        <f>INTERCEPT(AK3:AK500,AJ3:AJ500)</f>
        <v>4.2492097066995171</v>
      </c>
      <c r="AI16" s="20">
        <f t="shared" si="12"/>
        <v>-5.2024600101665168</v>
      </c>
      <c r="AJ16" s="20">
        <f t="shared" si="13"/>
        <v>-5.1954997478763874</v>
      </c>
      <c r="AK16" s="21">
        <f t="shared" si="22"/>
        <v>2.8933333333333331</v>
      </c>
      <c r="AL16" s="21">
        <f t="shared" si="49"/>
        <v>2.9833333333333329</v>
      </c>
      <c r="AM16" s="26">
        <f t="shared" si="50"/>
        <v>2.9377777777777774</v>
      </c>
      <c r="AN16" s="26">
        <f t="shared" si="51"/>
        <v>-4.5555555555555571E-2</v>
      </c>
      <c r="AO16" s="65">
        <f t="shared" si="52"/>
        <v>4.4444444444444287E-2</v>
      </c>
      <c r="AP16" s="36"/>
      <c r="AQ16" s="14">
        <f t="shared" si="2"/>
        <v>6.6079092203804604E-2</v>
      </c>
      <c r="AR16" s="57">
        <f t="shared" si="57"/>
        <v>-3.9600000000000003E-2</v>
      </c>
      <c r="AT16" s="60" t="s">
        <v>117</v>
      </c>
      <c r="AU16" s="23"/>
      <c r="AV16" s="31">
        <f>INTERCEPT(AY3:AY500,AX3:AX500)</f>
        <v>4.250064466784834</v>
      </c>
      <c r="AW16" s="20">
        <f t="shared" si="15"/>
        <v>-4.8266058464995369</v>
      </c>
      <c r="AX16" s="20">
        <f t="shared" si="16"/>
        <v>-4.8057250596291494</v>
      </c>
      <c r="AY16" s="21">
        <f t="shared" si="17"/>
        <v>3.0022222222222226</v>
      </c>
      <c r="AZ16" s="21">
        <f t="shared" si="53"/>
        <v>3.0282407407407415</v>
      </c>
      <c r="BA16" s="26">
        <f t="shared" si="54"/>
        <v>3.0037191358024686</v>
      </c>
      <c r="BB16" s="26">
        <f t="shared" si="55"/>
        <v>-2.4521604938272823E-2</v>
      </c>
      <c r="BC16" s="65">
        <f t="shared" si="56"/>
        <v>1.496913580246062E-3</v>
      </c>
      <c r="BD16" s="36"/>
      <c r="BE16" s="14">
        <f t="shared" si="3"/>
        <v>-0.98963726092865956</v>
      </c>
      <c r="BF16" s="57">
        <f t="shared" si="23"/>
        <v>-2.9499999999999998E-2</v>
      </c>
      <c r="BH16" s="60" t="s">
        <v>118</v>
      </c>
      <c r="BI16" s="23"/>
      <c r="BJ16" s="31">
        <f>COUNT(BM2:BM5000)</f>
        <v>43</v>
      </c>
      <c r="BK16" s="20">
        <f t="shared" si="19"/>
        <v>-4.0748975194985979</v>
      </c>
      <c r="BL16" s="80">
        <f t="shared" si="20"/>
        <v>-4.0122551588874353</v>
      </c>
      <c r="BM16" s="21">
        <f t="shared" si="42"/>
        <v>3.0712000000000002</v>
      </c>
      <c r="BN16" s="21">
        <f t="shared" si="43"/>
        <v>3.0181897435897436</v>
      </c>
      <c r="BO16" s="26">
        <f t="shared" si="44"/>
        <v>3.0129965811965804</v>
      </c>
      <c r="BP16" s="26">
        <f t="shared" si="45"/>
        <v>-5.1931623931631421E-3</v>
      </c>
      <c r="BQ16" s="65">
        <f t="shared" si="46"/>
        <v>-5.8203418803419726E-2</v>
      </c>
      <c r="BR16" s="36"/>
      <c r="BS16" s="14">
        <f t="shared" si="4"/>
        <v>-0.72166369095102478</v>
      </c>
      <c r="BT16" s="57">
        <f t="shared" si="21"/>
        <v>0.17599999999999999</v>
      </c>
      <c r="BU16" s="42"/>
      <c r="BV16" s="60" t="s">
        <v>106</v>
      </c>
    </row>
    <row r="17" spans="1:74" ht="15.75">
      <c r="A17" s="70">
        <f t="shared" si="5"/>
        <v>4.9999999999998934E-3</v>
      </c>
      <c r="B17" s="5">
        <v>-5.2450000000000001</v>
      </c>
      <c r="C17" s="75">
        <v>2.97</v>
      </c>
      <c r="D17" s="75">
        <v>0.09</v>
      </c>
      <c r="E17" s="18"/>
      <c r="F17" s="29"/>
      <c r="G17" s="20">
        <f t="shared" si="6"/>
        <v>-0.60714017357625016</v>
      </c>
      <c r="H17" s="85">
        <f t="shared" si="7"/>
        <v>-0.60636681109956914</v>
      </c>
      <c r="I17" s="21">
        <f>AVERAGEIFS(d18O,KyrBP,"&gt;"&amp;G17,KyrBP,"&lt;="&amp;G18)</f>
        <v>3.8</v>
      </c>
      <c r="J17" s="21"/>
      <c r="K17" s="26"/>
      <c r="L17" s="26"/>
      <c r="M17" s="65"/>
      <c r="N17" s="36"/>
      <c r="O17" s="14">
        <f t="shared" si="24"/>
        <v>0.74129558822880937</v>
      </c>
      <c r="P17" s="57">
        <f t="shared" si="8"/>
        <v>3.0100000000000001E-3</v>
      </c>
      <c r="Q17" s="42"/>
      <c r="R17" s="54"/>
      <c r="S17" s="18"/>
      <c r="T17" s="29"/>
      <c r="U17" s="20">
        <f t="shared" si="9"/>
        <v>-3.0679795745287506</v>
      </c>
      <c r="V17" s="20">
        <f t="shared" si="10"/>
        <v>-3.0656594870987077</v>
      </c>
      <c r="W17" s="21">
        <f t="shared" si="29"/>
        <v>3.05</v>
      </c>
      <c r="X17" s="21">
        <f t="shared" si="30"/>
        <v>3.03</v>
      </c>
      <c r="Y17" s="26">
        <f t="shared" si="31"/>
        <v>3.1111111111111107</v>
      </c>
      <c r="Z17" s="26">
        <f t="shared" si="32"/>
        <v>8.1111111111110912E-2</v>
      </c>
      <c r="AA17" s="65">
        <f t="shared" si="33"/>
        <v>6.1111111111110894E-2</v>
      </c>
      <c r="AB17" s="36"/>
      <c r="AC17" s="14">
        <f t="shared" si="47"/>
        <v>-0.80335737935740703</v>
      </c>
      <c r="AD17" s="57">
        <f t="shared" si="48"/>
        <v>-1.12E-2</v>
      </c>
      <c r="AF17" s="54"/>
      <c r="AG17" s="18"/>
      <c r="AH17" s="29"/>
      <c r="AI17" s="20">
        <f t="shared" si="12"/>
        <v>-5.1885394855862588</v>
      </c>
      <c r="AJ17" s="20">
        <f t="shared" si="13"/>
        <v>-5.1815792232961293</v>
      </c>
      <c r="AK17" s="21">
        <f t="shared" si="22"/>
        <v>3.1133333333333333</v>
      </c>
      <c r="AL17" s="21">
        <f t="shared" si="49"/>
        <v>2.9972222222222222</v>
      </c>
      <c r="AM17" s="26">
        <f t="shared" si="50"/>
        <v>2.9037037037037035</v>
      </c>
      <c r="AN17" s="26">
        <f t="shared" si="51"/>
        <v>-9.3518518518518778E-2</v>
      </c>
      <c r="AO17" s="65">
        <f t="shared" si="52"/>
        <v>-0.20962962962962983</v>
      </c>
      <c r="AP17" s="36"/>
      <c r="AQ17" s="14">
        <f t="shared" si="2"/>
        <v>-0.59076320420131911</v>
      </c>
      <c r="AR17" s="57">
        <f t="shared" si="57"/>
        <v>-3.9600000000000003E-2</v>
      </c>
      <c r="AT17" s="61"/>
      <c r="AU17" s="23"/>
      <c r="AV17" s="29"/>
      <c r="AW17" s="20">
        <f t="shared" si="15"/>
        <v>-4.7848442727587619</v>
      </c>
      <c r="AX17" s="20">
        <f t="shared" si="16"/>
        <v>-4.7639634858883744</v>
      </c>
      <c r="AY17" s="21">
        <f t="shared" si="17"/>
        <v>3.0187500000000003</v>
      </c>
      <c r="AZ17" s="21">
        <f t="shared" si="53"/>
        <v>3.0128240740740746</v>
      </c>
      <c r="BA17" s="26">
        <f t="shared" si="54"/>
        <v>3.0194135802469138</v>
      </c>
      <c r="BB17" s="26">
        <f t="shared" si="55"/>
        <v>6.5895061728391546E-3</v>
      </c>
      <c r="BC17" s="65">
        <f t="shared" si="56"/>
        <v>6.635802469134866E-4</v>
      </c>
      <c r="BD17" s="36"/>
      <c r="BE17" s="14">
        <f t="shared" si="3"/>
        <v>-0.85040400555325191</v>
      </c>
      <c r="BF17" s="57">
        <f t="shared" si="23"/>
        <v>-2.9499999999999998E-2</v>
      </c>
      <c r="BH17" s="61"/>
      <c r="BI17" s="23"/>
      <c r="BJ17" s="29"/>
      <c r="BK17" s="20">
        <f t="shared" si="19"/>
        <v>-3.9496127982762719</v>
      </c>
      <c r="BL17" s="80">
        <f t="shared" si="20"/>
        <v>-3.8869704376651093</v>
      </c>
      <c r="BM17" s="21">
        <f t="shared" si="42"/>
        <v>2.9976000000000003</v>
      </c>
      <c r="BN17" s="21">
        <f t="shared" si="43"/>
        <v>3.037466666666667</v>
      </c>
      <c r="BO17" s="26">
        <f t="shared" si="44"/>
        <v>3.0349965811965816</v>
      </c>
      <c r="BP17" s="26">
        <f t="shared" si="45"/>
        <v>-2.4700854700854258E-3</v>
      </c>
      <c r="BQ17" s="65">
        <f t="shared" si="46"/>
        <v>3.7396581196581291E-2</v>
      </c>
      <c r="BR17" s="36"/>
      <c r="BS17" s="14">
        <f t="shared" si="4"/>
        <v>-0.99779221566218368</v>
      </c>
      <c r="BT17" s="57">
        <f t="shared" si="21"/>
        <v>0.17599999999999999</v>
      </c>
      <c r="BU17" s="42"/>
      <c r="BV17" s="54"/>
    </row>
    <row r="18" spans="1:74" ht="15.75">
      <c r="A18" s="70">
        <f t="shared" si="5"/>
        <v>4.9999999999998934E-3</v>
      </c>
      <c r="B18" s="5">
        <v>-5.24</v>
      </c>
      <c r="C18" s="75">
        <v>2.92</v>
      </c>
      <c r="D18" s="75">
        <v>7.0000000000000007E-2</v>
      </c>
      <c r="E18" s="18"/>
      <c r="F18" s="29"/>
      <c r="G18" s="20">
        <f t="shared" si="6"/>
        <v>-0.60559344862288811</v>
      </c>
      <c r="H18" s="85">
        <f t="shared" si="7"/>
        <v>-0.60482008614620708</v>
      </c>
      <c r="I18" s="21">
        <f>(I17+I19)/2</f>
        <v>3.7850000000000001</v>
      </c>
      <c r="J18" s="21"/>
      <c r="K18" s="26"/>
      <c r="L18" s="26"/>
      <c r="M18" s="65"/>
      <c r="N18" s="36"/>
      <c r="O18" s="14">
        <f t="shared" si="24"/>
        <v>0.9992907200113742</v>
      </c>
      <c r="P18" s="57">
        <f t="shared" si="8"/>
        <v>3.0100000000000001E-3</v>
      </c>
      <c r="Q18" s="42"/>
      <c r="R18" s="52" t="s">
        <v>87</v>
      </c>
      <c r="S18" s="18"/>
      <c r="T18" s="30" t="s">
        <v>19</v>
      </c>
      <c r="U18" s="20">
        <f t="shared" si="9"/>
        <v>-3.0633393996686644</v>
      </c>
      <c r="V18" s="20">
        <f t="shared" si="10"/>
        <v>-3.0610193122386216</v>
      </c>
      <c r="W18" s="21">
        <f t="shared" si="29"/>
        <v>2.95</v>
      </c>
      <c r="X18" s="21">
        <f t="shared" si="30"/>
        <v>3.0466666666666669</v>
      </c>
      <c r="Y18" s="26">
        <f t="shared" si="31"/>
        <v>3.1477777777777778</v>
      </c>
      <c r="Z18" s="26">
        <f t="shared" si="32"/>
        <v>0.10111111111111093</v>
      </c>
      <c r="AA18" s="65">
        <f t="shared" si="33"/>
        <v>0.19777777777777761</v>
      </c>
      <c r="AB18" s="36"/>
      <c r="AC18" s="14">
        <f t="shared" si="47"/>
        <v>-0.99818568120173534</v>
      </c>
      <c r="AD18" s="57">
        <f t="shared" si="48"/>
        <v>-1.12E-2</v>
      </c>
      <c r="AF18" s="52" t="s">
        <v>87</v>
      </c>
      <c r="AG18" s="18"/>
      <c r="AH18" s="29"/>
      <c r="AI18" s="20">
        <f t="shared" si="12"/>
        <v>-5.1746189610060007</v>
      </c>
      <c r="AJ18" s="20">
        <f t="shared" si="13"/>
        <v>-5.1676586987158712</v>
      </c>
      <c r="AK18" s="21">
        <f t="shared" si="22"/>
        <v>2.9850000000000003</v>
      </c>
      <c r="AL18" s="21">
        <f t="shared" si="49"/>
        <v>2.9905555555555559</v>
      </c>
      <c r="AM18" s="26">
        <f t="shared" si="50"/>
        <v>2.9087037037037038</v>
      </c>
      <c r="AN18" s="26">
        <f t="shared" si="51"/>
        <v>-8.1851851851852064E-2</v>
      </c>
      <c r="AO18" s="65">
        <f t="shared" si="52"/>
        <v>-7.6296296296296529E-2</v>
      </c>
      <c r="AP18" s="36"/>
      <c r="AQ18" s="14">
        <f t="shared" si="2"/>
        <v>-0.97118083175892456</v>
      </c>
      <c r="AR18" s="57">
        <f t="shared" si="57"/>
        <v>-3.9600000000000003E-2</v>
      </c>
      <c r="AT18" s="61" t="s">
        <v>87</v>
      </c>
      <c r="AU18" s="23"/>
      <c r="AV18" s="29"/>
      <c r="AW18" s="20">
        <f t="shared" si="15"/>
        <v>-4.7430826990179868</v>
      </c>
      <c r="AX18" s="20">
        <f t="shared" si="16"/>
        <v>-4.7222019121475993</v>
      </c>
      <c r="AY18" s="21">
        <f t="shared" si="17"/>
        <v>3.0175000000000001</v>
      </c>
      <c r="AZ18" s="21">
        <f t="shared" si="53"/>
        <v>3.0094907407407412</v>
      </c>
      <c r="BA18" s="26">
        <f t="shared" si="54"/>
        <v>3.0195524691358027</v>
      </c>
      <c r="BB18" s="26">
        <f t="shared" si="55"/>
        <v>1.0061728395061476E-2</v>
      </c>
      <c r="BC18" s="65">
        <f t="shared" si="56"/>
        <v>2.0524691358025926E-3</v>
      </c>
      <c r="BD18" s="36"/>
      <c r="BE18" s="14">
        <f t="shared" si="3"/>
        <v>-0.31325726479171973</v>
      </c>
      <c r="BF18" s="57">
        <f t="shared" si="23"/>
        <v>-2.9499999999999998E-2</v>
      </c>
      <c r="BH18" s="61" t="s">
        <v>87</v>
      </c>
      <c r="BI18" s="23"/>
      <c r="BJ18" s="30" t="s">
        <v>19</v>
      </c>
      <c r="BK18" s="20">
        <f t="shared" si="19"/>
        <v>-3.8243280770539458</v>
      </c>
      <c r="BL18" s="80">
        <f t="shared" si="20"/>
        <v>-3.7616857164427833</v>
      </c>
      <c r="BM18" s="21">
        <f t="shared" si="42"/>
        <v>3.0435999999999996</v>
      </c>
      <c r="BN18" s="21">
        <f t="shared" si="43"/>
        <v>3.0543999999999998</v>
      </c>
      <c r="BO18" s="26">
        <f t="shared" si="44"/>
        <v>3.069663247863248</v>
      </c>
      <c r="BP18" s="26">
        <f t="shared" si="45"/>
        <v>1.5263247863248175E-2</v>
      </c>
      <c r="BQ18" s="65">
        <f t="shared" si="46"/>
        <v>2.6063247863248318E-2</v>
      </c>
      <c r="BR18" s="36"/>
      <c r="BS18" s="14">
        <f t="shared" si="4"/>
        <v>-0.80704267343974678</v>
      </c>
      <c r="BT18" s="57">
        <f t="shared" si="21"/>
        <v>0.17599999999999999</v>
      </c>
      <c r="BU18" s="42"/>
      <c r="BV18" s="52" t="s">
        <v>87</v>
      </c>
    </row>
    <row r="19" spans="1:74" ht="15.75">
      <c r="A19" s="70">
        <f t="shared" si="5"/>
        <v>4.9999999999998934E-3</v>
      </c>
      <c r="B19" s="5">
        <v>-5.2350000000000003</v>
      </c>
      <c r="C19" s="75">
        <v>2.77</v>
      </c>
      <c r="D19" s="75">
        <v>0.08</v>
      </c>
      <c r="E19" s="18"/>
      <c r="F19" s="29"/>
      <c r="G19" s="20">
        <f t="shared" si="6"/>
        <v>-0.60404672366952605</v>
      </c>
      <c r="H19" s="86">
        <f t="shared" si="7"/>
        <v>-0.60327336119284503</v>
      </c>
      <c r="I19" s="21">
        <f t="shared" ref="I19:I82" si="58">AVERAGEIFS(d18O,KyrBP,"&gt;"&amp;G19,KyrBP,"&lt;="&amp;G20)</f>
        <v>3.77</v>
      </c>
      <c r="J19" s="21">
        <f t="shared" ref="J19:J21" si="59">AVERAGE(I18:I20)</f>
        <v>3.8416666666666668</v>
      </c>
      <c r="K19" s="26">
        <f t="shared" ref="K19:K21" si="60">AVERAGE(I15:I23)</f>
        <v>3.8322222222222218</v>
      </c>
      <c r="L19" s="26">
        <f>K19-J19</f>
        <v>-9.4444444444450326E-3</v>
      </c>
      <c r="M19" s="65">
        <f>K19-I19</f>
        <v>6.2222222222221735E-2</v>
      </c>
      <c r="N19" s="36"/>
      <c r="O19" s="14">
        <f t="shared" si="24"/>
        <v>0.78970661802132336</v>
      </c>
      <c r="P19" s="57">
        <f t="shared" si="8"/>
        <v>3.0100000000000001E-3</v>
      </c>
      <c r="Q19" s="42"/>
      <c r="R19" s="77" t="s">
        <v>88</v>
      </c>
      <c r="S19" s="18"/>
      <c r="T19" s="32">
        <f>COUNT(AA2:AA5000)</f>
        <v>666</v>
      </c>
      <c r="U19" s="20">
        <f t="shared" si="9"/>
        <v>-3.0586992248085783</v>
      </c>
      <c r="V19" s="20">
        <f t="shared" si="10"/>
        <v>-3.0563791373785354</v>
      </c>
      <c r="W19" s="21">
        <f t="shared" si="29"/>
        <v>3.14</v>
      </c>
      <c r="X19" s="21">
        <f t="shared" si="30"/>
        <v>3.14</v>
      </c>
      <c r="Y19" s="26">
        <f t="shared" si="31"/>
        <v>3.1633333333333327</v>
      </c>
      <c r="Z19" s="26">
        <f t="shared" si="32"/>
        <v>2.333333333333254E-2</v>
      </c>
      <c r="AA19" s="65">
        <f t="shared" si="33"/>
        <v>2.333333333333254E-2</v>
      </c>
      <c r="AB19" s="36"/>
      <c r="AC19" s="14">
        <f t="shared" si="47"/>
        <v>-0.72595180921364921</v>
      </c>
      <c r="AD19" s="57">
        <f t="shared" si="48"/>
        <v>-1.12E-2</v>
      </c>
      <c r="AF19" s="52" t="s">
        <v>97</v>
      </c>
      <c r="AG19" s="18"/>
      <c r="AH19" s="29"/>
      <c r="AI19" s="20">
        <f t="shared" si="12"/>
        <v>-5.1606984364257427</v>
      </c>
      <c r="AJ19" s="20">
        <f t="shared" si="13"/>
        <v>-5.1537381741356132</v>
      </c>
      <c r="AK19" s="21">
        <f t="shared" si="22"/>
        <v>2.8733333333333335</v>
      </c>
      <c r="AL19" s="21">
        <f t="shared" si="49"/>
        <v>2.8961111111111113</v>
      </c>
      <c r="AM19" s="26">
        <f t="shared" si="50"/>
        <v>2.915</v>
      </c>
      <c r="AN19" s="26">
        <f t="shared" si="51"/>
        <v>1.8888888888888733E-2</v>
      </c>
      <c r="AO19" s="65">
        <f t="shared" si="52"/>
        <v>4.1666666666666519E-2</v>
      </c>
      <c r="AP19" s="36"/>
      <c r="AQ19" s="14">
        <f t="shared" si="2"/>
        <v>-0.89717215466388212</v>
      </c>
      <c r="AR19" s="57">
        <f t="shared" si="57"/>
        <v>-3.9600000000000003E-2</v>
      </c>
      <c r="AS19" s="14"/>
      <c r="AT19" s="49" t="s">
        <v>110</v>
      </c>
      <c r="AU19" s="23"/>
      <c r="AV19" s="29"/>
      <c r="AW19" s="20">
        <f t="shared" si="15"/>
        <v>-4.7013211252772118</v>
      </c>
      <c r="AX19" s="20">
        <f t="shared" si="16"/>
        <v>-4.6804403384068243</v>
      </c>
      <c r="AY19" s="21">
        <f t="shared" si="17"/>
        <v>2.9922222222222219</v>
      </c>
      <c r="AZ19" s="21">
        <f t="shared" si="53"/>
        <v>3.0082407407407405</v>
      </c>
      <c r="BA19" s="26">
        <f t="shared" si="54"/>
        <v>3.0149382716049384</v>
      </c>
      <c r="BB19" s="26">
        <f t="shared" si="55"/>
        <v>6.697530864197887E-3</v>
      </c>
      <c r="BC19" s="65">
        <f t="shared" si="56"/>
        <v>2.2716049382716541E-2</v>
      </c>
      <c r="BD19" s="36"/>
      <c r="BE19" s="14">
        <f t="shared" si="3"/>
        <v>0.37046603163255726</v>
      </c>
      <c r="BF19" s="57">
        <f t="shared" si="23"/>
        <v>-2.9499999999999998E-2</v>
      </c>
      <c r="BH19" s="61" t="s">
        <v>115</v>
      </c>
      <c r="BI19" s="23"/>
      <c r="BJ19" s="32">
        <f>COUNT(BQ2:BQ5000)</f>
        <v>35</v>
      </c>
      <c r="BK19" s="20">
        <f t="shared" si="19"/>
        <v>-3.6990433558316198</v>
      </c>
      <c r="BL19" s="80">
        <f t="shared" si="20"/>
        <v>-3.6364009952204572</v>
      </c>
      <c r="BM19" s="21">
        <f t="shared" si="42"/>
        <v>3.1219999999999999</v>
      </c>
      <c r="BN19" s="21">
        <f t="shared" si="43"/>
        <v>3.0680000000000001</v>
      </c>
      <c r="BO19" s="26">
        <f t="shared" si="44"/>
        <v>3.0913076923076925</v>
      </c>
      <c r="BP19" s="26">
        <f t="shared" si="45"/>
        <v>2.3307692307692474E-2</v>
      </c>
      <c r="BQ19" s="65">
        <f t="shared" si="46"/>
        <v>-3.0692307692307352E-2</v>
      </c>
      <c r="BR19" s="36"/>
      <c r="BS19" s="14">
        <f t="shared" si="4"/>
        <v>-0.23866889503462105</v>
      </c>
      <c r="BT19" s="57">
        <f t="shared" si="21"/>
        <v>0.17599999999999999</v>
      </c>
      <c r="BU19" s="42"/>
      <c r="BV19" s="52" t="s">
        <v>105</v>
      </c>
    </row>
    <row r="20" spans="1:74" ht="15.75">
      <c r="A20" s="70">
        <f t="shared" si="5"/>
        <v>4.9999999999998934E-3</v>
      </c>
      <c r="B20" s="5">
        <v>-5.23</v>
      </c>
      <c r="C20" s="75">
        <v>2.98</v>
      </c>
      <c r="D20" s="75">
        <v>0.05</v>
      </c>
      <c r="E20" s="18"/>
      <c r="F20" s="30" t="s">
        <v>17</v>
      </c>
      <c r="G20" s="20">
        <f t="shared" si="6"/>
        <v>-0.602499998716164</v>
      </c>
      <c r="H20" s="85">
        <f t="shared" si="7"/>
        <v>-0.60172663623948297</v>
      </c>
      <c r="I20" s="21">
        <f t="shared" si="58"/>
        <v>3.97</v>
      </c>
      <c r="J20" s="21">
        <f t="shared" si="59"/>
        <v>3.936666666666667</v>
      </c>
      <c r="K20" s="26">
        <f t="shared" si="60"/>
        <v>3.8761111111111108</v>
      </c>
      <c r="L20" s="26">
        <f t="shared" ref="L20:L21" si="61">K20-J20</f>
        <v>-6.055555555555614E-2</v>
      </c>
      <c r="M20" s="65">
        <f t="shared" ref="M20:M21" si="62">K20-I20</f>
        <v>-9.3888888888889355E-2</v>
      </c>
      <c r="N20" s="36"/>
      <c r="O20" s="14">
        <f t="shared" si="24"/>
        <v>0.21061001284761771</v>
      </c>
      <c r="P20" s="57">
        <f t="shared" si="8"/>
        <v>3.0100000000000001E-3</v>
      </c>
      <c r="Q20" s="41"/>
      <c r="R20" s="49"/>
      <c r="S20" s="18"/>
      <c r="T20" s="27"/>
      <c r="U20" s="20">
        <f t="shared" si="9"/>
        <v>-3.0540590499484921</v>
      </c>
      <c r="V20" s="20">
        <f t="shared" si="10"/>
        <v>-3.0517389625184492</v>
      </c>
      <c r="W20" s="21">
        <f t="shared" si="29"/>
        <v>3.33</v>
      </c>
      <c r="X20" s="21">
        <f t="shared" si="30"/>
        <v>3.2600000000000002</v>
      </c>
      <c r="Y20" s="26">
        <f t="shared" si="31"/>
        <v>3.1622222222222223</v>
      </c>
      <c r="Z20" s="26">
        <f t="shared" si="32"/>
        <v>-9.7777777777777963E-2</v>
      </c>
      <c r="AA20" s="65">
        <f t="shared" si="33"/>
        <v>-0.1677777777777778</v>
      </c>
      <c r="AB20" s="36"/>
      <c r="AC20" s="14">
        <f t="shared" si="47"/>
        <v>-0.11403701763879465</v>
      </c>
      <c r="AD20" s="57">
        <f t="shared" si="48"/>
        <v>-1.12E-2</v>
      </c>
      <c r="AE20" s="41"/>
      <c r="AF20" s="49"/>
      <c r="AG20" s="18"/>
      <c r="AH20" s="30" t="s">
        <v>17</v>
      </c>
      <c r="AI20" s="20">
        <f t="shared" si="12"/>
        <v>-5.1467779118454846</v>
      </c>
      <c r="AJ20" s="20">
        <f t="shared" si="13"/>
        <v>-5.1398176495553551</v>
      </c>
      <c r="AK20" s="21">
        <f t="shared" si="22"/>
        <v>2.83</v>
      </c>
      <c r="AL20" s="21">
        <f t="shared" si="49"/>
        <v>2.8122222222222217</v>
      </c>
      <c r="AM20" s="26">
        <f t="shared" si="50"/>
        <v>2.8935185185185186</v>
      </c>
      <c r="AN20" s="26">
        <f t="shared" si="51"/>
        <v>8.1296296296296866E-2</v>
      </c>
      <c r="AO20" s="65">
        <f t="shared" si="52"/>
        <v>6.351851851851853E-2</v>
      </c>
      <c r="AP20" s="36"/>
      <c r="AQ20" s="14">
        <f t="shared" si="2"/>
        <v>-0.40336665544383921</v>
      </c>
      <c r="AR20" s="57">
        <f t="shared" si="57"/>
        <v>-3.9600000000000003E-2</v>
      </c>
      <c r="AS20" s="14"/>
      <c r="AT20" s="49"/>
      <c r="AU20" s="23"/>
      <c r="AV20" s="30" t="s">
        <v>17</v>
      </c>
      <c r="AW20" s="20">
        <f t="shared" si="15"/>
        <v>-4.6595595515364368</v>
      </c>
      <c r="AX20" s="20">
        <f t="shared" si="16"/>
        <v>-4.6386787646660492</v>
      </c>
      <c r="AY20" s="21">
        <f t="shared" si="17"/>
        <v>3.0149999999999997</v>
      </c>
      <c r="AZ20" s="21">
        <f t="shared" si="53"/>
        <v>3.0219907407407405</v>
      </c>
      <c r="BA20" s="26">
        <f t="shared" si="54"/>
        <v>2.9988271604938275</v>
      </c>
      <c r="BB20" s="26">
        <f t="shared" si="55"/>
        <v>-2.3163580246913007E-2</v>
      </c>
      <c r="BC20" s="65">
        <f t="shared" si="56"/>
        <v>-1.617283950617221E-2</v>
      </c>
      <c r="BD20" s="36"/>
      <c r="BE20" s="14">
        <f t="shared" si="3"/>
        <v>0.88084415458464016</v>
      </c>
      <c r="BF20" s="57">
        <f t="shared" si="23"/>
        <v>-2.9499999999999998E-2</v>
      </c>
      <c r="BG20" s="14"/>
      <c r="BI20" s="23"/>
      <c r="BJ20" s="27"/>
      <c r="BK20" s="20">
        <f t="shared" si="19"/>
        <v>-3.5737586346092938</v>
      </c>
      <c r="BL20" s="80">
        <f t="shared" si="20"/>
        <v>-3.5111162739981312</v>
      </c>
      <c r="BM20" s="21">
        <f t="shared" si="42"/>
        <v>3.0384000000000002</v>
      </c>
      <c r="BN20" s="21">
        <f t="shared" si="43"/>
        <v>3.1066666666666669</v>
      </c>
      <c r="BO20" s="26">
        <f t="shared" si="44"/>
        <v>3.1183827160493829</v>
      </c>
      <c r="BP20" s="26">
        <f t="shared" si="45"/>
        <v>1.1716049382715976E-2</v>
      </c>
      <c r="BQ20" s="65">
        <f t="shared" si="46"/>
        <v>7.9982716049382674E-2</v>
      </c>
      <c r="BR20" s="36"/>
      <c r="BS20" s="14">
        <f t="shared" si="4"/>
        <v>0.44138071186651673</v>
      </c>
      <c r="BT20" s="57">
        <f t="shared" si="21"/>
        <v>0.17599999999999999</v>
      </c>
      <c r="BU20" s="41"/>
      <c r="BV20" s="49"/>
    </row>
    <row r="21" spans="1:74" ht="15.75">
      <c r="A21" s="70">
        <f t="shared" si="5"/>
        <v>5.0000000000007816E-3</v>
      </c>
      <c r="B21" s="5">
        <v>-5.2249999999999996</v>
      </c>
      <c r="C21" s="75">
        <v>2.93</v>
      </c>
      <c r="D21" s="75">
        <v>7.0000000000000007E-2</v>
      </c>
      <c r="E21" s="18"/>
      <c r="F21" s="29" t="s">
        <v>20</v>
      </c>
      <c r="G21" s="20">
        <f t="shared" si="6"/>
        <v>-0.60095327376280194</v>
      </c>
      <c r="H21" s="85">
        <f t="shared" si="7"/>
        <v>-0.60017991128612092</v>
      </c>
      <c r="I21" s="21">
        <f t="shared" si="58"/>
        <v>4.07</v>
      </c>
      <c r="J21" s="21">
        <f t="shared" si="59"/>
        <v>4.0150000000000006</v>
      </c>
      <c r="K21" s="26">
        <f t="shared" si="60"/>
        <v>3.8872222222222224</v>
      </c>
      <c r="L21" s="26">
        <f t="shared" si="61"/>
        <v>-0.12777777777777821</v>
      </c>
      <c r="M21" s="65">
        <f t="shared" si="62"/>
        <v>-0.18277777777777793</v>
      </c>
      <c r="N21" s="36"/>
      <c r="O21" s="14">
        <f t="shared" si="24"/>
        <v>-0.46703335800701612</v>
      </c>
      <c r="P21" s="57">
        <f t="shared" si="8"/>
        <v>3.0100000000000001E-3</v>
      </c>
      <c r="Q21" s="41"/>
      <c r="R21" s="78" t="s">
        <v>90</v>
      </c>
      <c r="S21" s="18"/>
      <c r="T21" s="79" t="s">
        <v>26</v>
      </c>
      <c r="U21" s="20">
        <f t="shared" si="9"/>
        <v>-3.0494188750884059</v>
      </c>
      <c r="V21" s="20">
        <f t="shared" si="10"/>
        <v>-3.0470987876583631</v>
      </c>
      <c r="W21" s="21">
        <f t="shared" si="29"/>
        <v>3.31</v>
      </c>
      <c r="X21" s="21">
        <f t="shared" si="30"/>
        <v>3.3033333333333332</v>
      </c>
      <c r="Y21" s="26">
        <f t="shared" si="31"/>
        <v>3.1666666666666665</v>
      </c>
      <c r="Z21" s="26">
        <f t="shared" si="32"/>
        <v>-0.13666666666666671</v>
      </c>
      <c r="AA21" s="65">
        <f t="shared" si="33"/>
        <v>-0.14333333333333353</v>
      </c>
      <c r="AB21" s="36"/>
      <c r="AC21" s="14">
        <f t="shared" si="47"/>
        <v>0.55123696186944149</v>
      </c>
      <c r="AD21" s="57">
        <f t="shared" si="48"/>
        <v>-1.12E-2</v>
      </c>
      <c r="AE21" s="41"/>
      <c r="AF21" s="49"/>
      <c r="AG21" s="18"/>
      <c r="AH21" s="29" t="s">
        <v>23</v>
      </c>
      <c r="AI21" s="20">
        <f t="shared" si="12"/>
        <v>-5.1328573872652266</v>
      </c>
      <c r="AJ21" s="20">
        <f t="shared" si="13"/>
        <v>-5.1258971249750971</v>
      </c>
      <c r="AK21" s="21">
        <f t="shared" si="22"/>
        <v>2.7333333333333329</v>
      </c>
      <c r="AL21" s="21">
        <f t="shared" si="49"/>
        <v>2.8177777777777777</v>
      </c>
      <c r="AM21" s="26">
        <f t="shared" si="50"/>
        <v>2.8875925925925925</v>
      </c>
      <c r="AN21" s="26">
        <f t="shared" si="51"/>
        <v>6.9814814814814774E-2</v>
      </c>
      <c r="AO21" s="65">
        <f t="shared" si="52"/>
        <v>0.15425925925925954</v>
      </c>
      <c r="AP21" s="36"/>
      <c r="AQ21" s="14">
        <f t="shared" si="2"/>
        <v>0.27917858477947299</v>
      </c>
      <c r="AR21" s="57">
        <f t="shared" si="57"/>
        <v>-3.9600000000000003E-2</v>
      </c>
      <c r="AS21" s="14"/>
      <c r="AT21" s="49"/>
      <c r="AU21" s="23"/>
      <c r="AV21" s="29" t="s">
        <v>24</v>
      </c>
      <c r="AW21" s="20">
        <f t="shared" si="15"/>
        <v>-4.6177979777956617</v>
      </c>
      <c r="AX21" s="20">
        <f t="shared" si="16"/>
        <v>-4.5969171909252742</v>
      </c>
      <c r="AY21" s="21">
        <f t="shared" si="17"/>
        <v>3.0587499999999999</v>
      </c>
      <c r="AZ21" s="21">
        <f t="shared" si="53"/>
        <v>3.01125</v>
      </c>
      <c r="BA21" s="26">
        <f t="shared" si="54"/>
        <v>2.99462962962963</v>
      </c>
      <c r="BB21" s="26">
        <f t="shared" si="55"/>
        <v>-1.6620370370370008E-2</v>
      </c>
      <c r="BC21" s="65">
        <f t="shared" si="56"/>
        <v>-6.4120370370369884E-2</v>
      </c>
      <c r="BD21" s="36"/>
      <c r="BE21" s="14">
        <f t="shared" si="3"/>
        <v>0.97906550811424187</v>
      </c>
      <c r="BF21" s="57">
        <f t="shared" si="23"/>
        <v>-2.9499999999999998E-2</v>
      </c>
      <c r="BG21" s="14"/>
      <c r="BI21" s="23"/>
      <c r="BJ21" s="79" t="s">
        <v>26</v>
      </c>
      <c r="BK21" s="20">
        <f t="shared" ref="BK21:BK57" si="63">BK20 + 0.125284721222326</f>
        <v>-3.4484739133869677</v>
      </c>
      <c r="BL21" s="80">
        <f t="shared" ref="BL21:BL57" si="64">BL20 + 0.125284721222326</f>
        <v>-3.3858315527758052</v>
      </c>
      <c r="BM21" s="21">
        <f t="shared" si="42"/>
        <v>3.1595999999999997</v>
      </c>
      <c r="BN21" s="21">
        <f t="shared" ref="BN21:BN44" si="65">AVERAGE(BM20:BM22)</f>
        <v>3.1484000000000001</v>
      </c>
      <c r="BO21" s="26">
        <f t="shared" ref="BO21:BO44" si="66">AVERAGE(BM17:BM25)</f>
        <v>3.1454271604938273</v>
      </c>
      <c r="BP21" s="26">
        <f t="shared" ref="BP21:BP44" si="67">BO21-BN21</f>
        <v>-2.9728395061727753E-3</v>
      </c>
      <c r="BQ21" s="65">
        <f t="shared" ref="BQ21:BQ44" si="68">BO21-BM21</f>
        <v>-1.417283950617243E-2</v>
      </c>
      <c r="BR21" s="36"/>
      <c r="BS21" s="14">
        <f t="shared" si="4"/>
        <v>0.91490337828510238</v>
      </c>
      <c r="BT21" s="57">
        <f t="shared" si="21"/>
        <v>0.17599999999999999</v>
      </c>
      <c r="BU21" s="41"/>
      <c r="BV21" s="49"/>
    </row>
    <row r="22" spans="1:74" ht="15.75">
      <c r="A22" s="70">
        <f t="shared" si="5"/>
        <v>4.9999999999998934E-3</v>
      </c>
      <c r="B22" s="5">
        <v>-5.22</v>
      </c>
      <c r="C22" s="75">
        <v>2.84</v>
      </c>
      <c r="D22" s="75">
        <v>0.09</v>
      </c>
      <c r="E22" s="18"/>
      <c r="F22" s="29"/>
      <c r="G22" s="20">
        <f t="shared" si="6"/>
        <v>-0.59940654880943989</v>
      </c>
      <c r="H22" s="85">
        <f t="shared" si="7"/>
        <v>-0.59863318633275886</v>
      </c>
      <c r="I22" s="21">
        <f t="shared" si="58"/>
        <v>4.0049999999999999</v>
      </c>
      <c r="J22" s="21">
        <f t="shared" ref="J22:J85" si="69">AVERAGE(I21:I23)</f>
        <v>3.9583333333333335</v>
      </c>
      <c r="K22" s="26">
        <f t="shared" ref="K22:K85" si="70">AVERAGE(I18:I26)</f>
        <v>3.9100000000000006</v>
      </c>
      <c r="L22" s="26">
        <f t="shared" ref="L22:L85" si="71">K22-J22</f>
        <v>-4.8333333333332895E-2</v>
      </c>
      <c r="M22" s="65">
        <f t="shared" ref="M22:M85" si="72">K22-I22</f>
        <v>-9.4999999999999307E-2</v>
      </c>
      <c r="N22" s="36"/>
      <c r="O22" s="14">
        <f t="shared" si="24"/>
        <v>-0.92614663015256871</v>
      </c>
      <c r="P22" s="57">
        <f t="shared" si="8"/>
        <v>3.0100000000000001E-3</v>
      </c>
      <c r="Q22" s="41"/>
      <c r="R22" s="78" t="s">
        <v>91</v>
      </c>
      <c r="S22" s="18"/>
      <c r="T22" s="46">
        <v>1</v>
      </c>
      <c r="U22" s="20">
        <f t="shared" si="9"/>
        <v>-3.0447787002283198</v>
      </c>
      <c r="V22" s="20">
        <f t="shared" si="10"/>
        <v>-3.0424586127982769</v>
      </c>
      <c r="W22" s="21">
        <f>(W21+W23)/2</f>
        <v>3.27</v>
      </c>
      <c r="X22" s="21">
        <f t="shared" si="30"/>
        <v>3.27</v>
      </c>
      <c r="Y22" s="26">
        <f t="shared" si="31"/>
        <v>3.1966666666666668</v>
      </c>
      <c r="Z22" s="26">
        <f t="shared" si="32"/>
        <v>-7.333333333333325E-2</v>
      </c>
      <c r="AA22" s="65">
        <f t="shared" si="33"/>
        <v>-7.333333333333325E-2</v>
      </c>
      <c r="AB22" s="36"/>
      <c r="AC22" s="14">
        <f t="shared" si="47"/>
        <v>0.95858104060262517</v>
      </c>
      <c r="AD22" s="57">
        <f t="shared" si="48"/>
        <v>-1.12E-2</v>
      </c>
      <c r="AE22" s="41"/>
      <c r="AF22" s="14"/>
      <c r="AG22" s="18"/>
      <c r="AH22" s="29"/>
      <c r="AI22" s="20">
        <f t="shared" si="12"/>
        <v>-5.1189368626849685</v>
      </c>
      <c r="AJ22" s="20">
        <f t="shared" si="13"/>
        <v>-5.111976600394839</v>
      </c>
      <c r="AK22" s="21">
        <f t="shared" si="22"/>
        <v>2.8899999999999997</v>
      </c>
      <c r="AL22" s="21">
        <f t="shared" si="49"/>
        <v>2.8655555555555554</v>
      </c>
      <c r="AM22" s="26">
        <f t="shared" si="50"/>
        <v>2.8731481481481485</v>
      </c>
      <c r="AN22" s="26">
        <f t="shared" si="51"/>
        <v>7.5925925925930393E-3</v>
      </c>
      <c r="AO22" s="65">
        <f t="shared" si="52"/>
        <v>-1.6851851851851229E-2</v>
      </c>
      <c r="AP22" s="36"/>
      <c r="AQ22" s="14">
        <f t="shared" si="2"/>
        <v>0.8310930624600642</v>
      </c>
      <c r="AR22" s="57">
        <f t="shared" si="57"/>
        <v>-3.9600000000000003E-2</v>
      </c>
      <c r="AS22" s="14"/>
      <c r="AT22" s="49"/>
      <c r="AU22" s="23"/>
      <c r="AV22" s="29"/>
      <c r="AW22" s="20">
        <f t="shared" si="15"/>
        <v>-4.5760364040548867</v>
      </c>
      <c r="AX22" s="20">
        <f t="shared" si="16"/>
        <v>-4.5551556171844991</v>
      </c>
      <c r="AY22" s="21">
        <f t="shared" si="17"/>
        <v>2.96</v>
      </c>
      <c r="AZ22" s="21">
        <f t="shared" si="53"/>
        <v>3.0083333333333333</v>
      </c>
      <c r="BA22" s="26">
        <f t="shared" si="54"/>
        <v>2.9844907407407404</v>
      </c>
      <c r="BB22" s="26">
        <f t="shared" si="55"/>
        <v>-2.3842592592592915E-2</v>
      </c>
      <c r="BC22" s="65">
        <f t="shared" si="56"/>
        <v>2.4490740740740424E-2</v>
      </c>
      <c r="BD22" s="36"/>
      <c r="BE22" s="14">
        <f t="shared" si="3"/>
        <v>0.61917122929611501</v>
      </c>
      <c r="BF22" s="57">
        <f t="shared" si="23"/>
        <v>-2.9499999999999998E-2</v>
      </c>
      <c r="BG22" s="14"/>
      <c r="BH22" s="66" t="s">
        <v>41</v>
      </c>
      <c r="BI22" s="23"/>
      <c r="BJ22" s="46">
        <v>0</v>
      </c>
      <c r="BK22" s="20">
        <f t="shared" si="63"/>
        <v>-3.3231891921646417</v>
      </c>
      <c r="BL22" s="80">
        <f t="shared" si="64"/>
        <v>-3.2605468315534791</v>
      </c>
      <c r="BM22" s="21">
        <f t="shared" si="42"/>
        <v>3.2471999999999999</v>
      </c>
      <c r="BN22" s="21">
        <f t="shared" si="65"/>
        <v>3.1877333333333335</v>
      </c>
      <c r="BO22" s="26">
        <f t="shared" si="66"/>
        <v>3.1923604938271604</v>
      </c>
      <c r="BP22" s="26">
        <f t="shared" si="67"/>
        <v>4.6271604938268318E-3</v>
      </c>
      <c r="BQ22" s="65">
        <f t="shared" si="68"/>
        <v>-5.4839506172839503E-2</v>
      </c>
      <c r="BR22" s="36"/>
      <c r="BS22" s="14">
        <f t="shared" si="4"/>
        <v>0.96033258598564919</v>
      </c>
      <c r="BT22" s="57">
        <f t="shared" si="21"/>
        <v>0.17599999999999999</v>
      </c>
      <c r="BU22" s="41"/>
      <c r="BV22" s="49"/>
    </row>
    <row r="23" spans="1:74" ht="15.75">
      <c r="A23" s="70">
        <f t="shared" si="5"/>
        <v>4.9999999999998934E-3</v>
      </c>
      <c r="B23" s="5">
        <v>-5.2149999999999999</v>
      </c>
      <c r="C23" s="75">
        <v>2.87</v>
      </c>
      <c r="D23" s="75">
        <v>0.06</v>
      </c>
      <c r="E23" s="18"/>
      <c r="F23" s="30" t="s">
        <v>18</v>
      </c>
      <c r="G23" s="20">
        <f t="shared" si="6"/>
        <v>-0.59785982385607783</v>
      </c>
      <c r="H23" s="85">
        <f t="shared" si="7"/>
        <v>-0.5970864613793968</v>
      </c>
      <c r="I23" s="21">
        <f t="shared" si="58"/>
        <v>3.8</v>
      </c>
      <c r="J23" s="21">
        <f t="shared" si="69"/>
        <v>3.8966666666666665</v>
      </c>
      <c r="K23" s="26">
        <f t="shared" si="70"/>
        <v>3.941666666666666</v>
      </c>
      <c r="L23" s="26">
        <f t="shared" si="71"/>
        <v>4.4999999999999485E-2</v>
      </c>
      <c r="M23" s="65">
        <f t="shared" si="72"/>
        <v>0.14166666666666616</v>
      </c>
      <c r="N23" s="36"/>
      <c r="O23" s="14">
        <f t="shared" si="24"/>
        <v>-0.95190560107646949</v>
      </c>
      <c r="P23" s="57">
        <f t="shared" si="8"/>
        <v>3.0100000000000001E-3</v>
      </c>
      <c r="Q23" s="41"/>
      <c r="R23" s="78" t="s">
        <v>92</v>
      </c>
      <c r="S23" s="18"/>
      <c r="T23" s="24"/>
      <c r="U23" s="20">
        <f t="shared" si="9"/>
        <v>-3.0401385253682336</v>
      </c>
      <c r="V23" s="20">
        <f t="shared" si="10"/>
        <v>-3.0378184379381907</v>
      </c>
      <c r="W23" s="21">
        <f t="shared" ref="W23:W86" si="73">AVERAGEIFS(d18O,KyrBP,"&gt;"&amp;U23,KyrBP,"&lt;="&amp;U24)</f>
        <v>3.23</v>
      </c>
      <c r="X23" s="21">
        <f t="shared" si="30"/>
        <v>3.1966666666666668</v>
      </c>
      <c r="Y23" s="26">
        <f t="shared" si="31"/>
        <v>3.2566666666666668</v>
      </c>
      <c r="Z23" s="26">
        <f t="shared" si="32"/>
        <v>6.0000000000000053E-2</v>
      </c>
      <c r="AA23" s="65">
        <f t="shared" si="33"/>
        <v>2.6666666666666838E-2</v>
      </c>
      <c r="AB23" s="36"/>
      <c r="AC23" s="14">
        <f t="shared" si="47"/>
        <v>0.91739439699620395</v>
      </c>
      <c r="AD23" s="57">
        <f t="shared" si="48"/>
        <v>-1.12E-2</v>
      </c>
      <c r="AE23" s="41"/>
      <c r="AF23" s="14"/>
      <c r="AG23" s="18"/>
      <c r="AH23" s="30" t="s">
        <v>18</v>
      </c>
      <c r="AI23" s="20">
        <f t="shared" si="12"/>
        <v>-5.1050163381047104</v>
      </c>
      <c r="AJ23" s="20">
        <f t="shared" si="13"/>
        <v>-5.098056075814581</v>
      </c>
      <c r="AK23" s="21">
        <f t="shared" si="22"/>
        <v>2.9733333333333332</v>
      </c>
      <c r="AL23" s="21">
        <f t="shared" si="49"/>
        <v>2.8711111111111109</v>
      </c>
      <c r="AM23" s="26">
        <f t="shared" si="50"/>
        <v>2.887592592592592</v>
      </c>
      <c r="AN23" s="26">
        <f t="shared" si="51"/>
        <v>1.6481481481481097E-2</v>
      </c>
      <c r="AO23" s="65">
        <f t="shared" si="52"/>
        <v>-8.5740740740741117E-2</v>
      </c>
      <c r="AP23" s="36"/>
      <c r="AQ23" s="14">
        <f t="shared" si="2"/>
        <v>0.99412985964508105</v>
      </c>
      <c r="AR23" s="57">
        <f t="shared" si="57"/>
        <v>-3.9600000000000003E-2</v>
      </c>
      <c r="AS23" s="14"/>
      <c r="AT23" s="49"/>
      <c r="AU23" s="23"/>
      <c r="AV23" s="30" t="s">
        <v>18</v>
      </c>
      <c r="AW23" s="20">
        <f t="shared" si="15"/>
        <v>-4.5342748303141116</v>
      </c>
      <c r="AX23" s="20">
        <f t="shared" si="16"/>
        <v>-4.5133940434437241</v>
      </c>
      <c r="AY23" s="21">
        <f t="shared" si="17"/>
        <v>3.0062500000000001</v>
      </c>
      <c r="AZ23" s="21">
        <f t="shared" si="53"/>
        <v>2.9616666666666673</v>
      </c>
      <c r="BA23" s="26">
        <f t="shared" si="54"/>
        <v>2.9725462962962959</v>
      </c>
      <c r="BB23" s="26">
        <f t="shared" si="55"/>
        <v>1.0879629629628518E-2</v>
      </c>
      <c r="BC23" s="65">
        <f t="shared" si="56"/>
        <v>-3.3703703703704235E-2</v>
      </c>
      <c r="BD23" s="36"/>
      <c r="BE23" s="14">
        <f t="shared" si="3"/>
        <v>-3.0440149031356077E-2</v>
      </c>
      <c r="BF23" s="57">
        <f t="shared" si="23"/>
        <v>-2.9499999999999998E-2</v>
      </c>
      <c r="BG23" s="14"/>
      <c r="BH23" s="66" t="s">
        <v>42</v>
      </c>
      <c r="BI23" s="23"/>
      <c r="BJ23" s="24"/>
      <c r="BK23" s="20">
        <f t="shared" si="63"/>
        <v>-3.1979044709423157</v>
      </c>
      <c r="BL23" s="80">
        <f t="shared" si="64"/>
        <v>-3.1352621103311531</v>
      </c>
      <c r="BM23" s="21">
        <f t="shared" si="42"/>
        <v>3.1564000000000005</v>
      </c>
      <c r="BN23" s="21">
        <f t="shared" si="65"/>
        <v>3.2110148148148152</v>
      </c>
      <c r="BO23" s="26">
        <f t="shared" si="66"/>
        <v>3.2377604938271602</v>
      </c>
      <c r="BP23" s="26">
        <f t="shared" si="67"/>
        <v>2.6745679012345036E-2</v>
      </c>
      <c r="BQ23" s="65">
        <f t="shared" si="68"/>
        <v>8.1360493827159708E-2</v>
      </c>
      <c r="BR23" s="36"/>
      <c r="BS23" s="14">
        <f t="shared" si="4"/>
        <v>0.55641150379566362</v>
      </c>
      <c r="BT23" s="57">
        <f t="shared" si="21"/>
        <v>0.17599999999999999</v>
      </c>
      <c r="BU23" s="41"/>
      <c r="BV23" s="49"/>
    </row>
    <row r="24" spans="1:74" ht="15.75">
      <c r="A24" s="70">
        <f t="shared" si="5"/>
        <v>4.9999999999998934E-3</v>
      </c>
      <c r="B24" s="5">
        <v>-5.21</v>
      </c>
      <c r="C24" s="75">
        <v>2.96</v>
      </c>
      <c r="D24" s="75">
        <v>0.06</v>
      </c>
      <c r="E24" s="18"/>
      <c r="F24" s="31">
        <f>COUNT(I2:I5000)</f>
        <v>395</v>
      </c>
      <c r="G24" s="20">
        <f t="shared" si="6"/>
        <v>-0.59631309890271578</v>
      </c>
      <c r="H24" s="85">
        <f t="shared" si="7"/>
        <v>-0.59553973642603475</v>
      </c>
      <c r="I24" s="21">
        <f t="shared" si="58"/>
        <v>3.8849999999999998</v>
      </c>
      <c r="J24" s="21">
        <f t="shared" si="69"/>
        <v>3.8616666666666664</v>
      </c>
      <c r="K24" s="26">
        <f t="shared" si="70"/>
        <v>3.9761111111111114</v>
      </c>
      <c r="L24" s="26">
        <f t="shared" si="71"/>
        <v>0.11444444444444501</v>
      </c>
      <c r="M24" s="65">
        <f t="shared" si="72"/>
        <v>9.1111111111111587E-2</v>
      </c>
      <c r="N24" s="36"/>
      <c r="O24" s="14">
        <f t="shared" si="24"/>
        <v>-0.53225736200434859</v>
      </c>
      <c r="P24" s="57">
        <f t="shared" si="8"/>
        <v>3.0100000000000001E-3</v>
      </c>
      <c r="Q24" s="41"/>
      <c r="R24" s="14"/>
      <c r="S24" s="18"/>
      <c r="T24" s="24"/>
      <c r="U24" s="20">
        <f t="shared" si="9"/>
        <v>-3.0354983505081474</v>
      </c>
      <c r="V24" s="20">
        <f t="shared" si="10"/>
        <v>-3.0331782630781046</v>
      </c>
      <c r="W24" s="21">
        <f t="shared" si="73"/>
        <v>3.09</v>
      </c>
      <c r="X24" s="21">
        <f t="shared" si="30"/>
        <v>3.15</v>
      </c>
      <c r="Y24" s="26">
        <f t="shared" si="31"/>
        <v>3.298888888888889</v>
      </c>
      <c r="Z24" s="26">
        <f t="shared" si="32"/>
        <v>0.14888888888888907</v>
      </c>
      <c r="AA24" s="65">
        <f t="shared" si="33"/>
        <v>0.20888888888888912</v>
      </c>
      <c r="AB24" s="36"/>
      <c r="AC24" s="14">
        <f t="shared" si="47"/>
        <v>0.44694871933223179</v>
      </c>
      <c r="AD24" s="57">
        <f t="shared" si="48"/>
        <v>-1.12E-2</v>
      </c>
      <c r="AE24" s="41"/>
      <c r="AF24" s="14"/>
      <c r="AG24" s="18"/>
      <c r="AH24" s="31">
        <f>COUNT(AK2:AK5000)</f>
        <v>383</v>
      </c>
      <c r="AI24" s="20">
        <f t="shared" si="12"/>
        <v>-5.0910958135244524</v>
      </c>
      <c r="AJ24" s="20">
        <f t="shared" si="13"/>
        <v>-5.0841355512343229</v>
      </c>
      <c r="AK24" s="21">
        <f t="shared" si="22"/>
        <v>2.75</v>
      </c>
      <c r="AL24" s="21">
        <f t="shared" si="49"/>
        <v>2.8544444444444443</v>
      </c>
      <c r="AM24" s="26">
        <f t="shared" si="50"/>
        <v>2.8757407407407407</v>
      </c>
      <c r="AN24" s="26">
        <f t="shared" si="51"/>
        <v>2.1296296296296369E-2</v>
      </c>
      <c r="AO24" s="65">
        <f t="shared" si="52"/>
        <v>0.12574074074074071</v>
      </c>
      <c r="AP24" s="36"/>
      <c r="AQ24" s="14">
        <f t="shared" si="2"/>
        <v>0.6920022469795144</v>
      </c>
      <c r="AR24" s="57">
        <f t="shared" si="57"/>
        <v>-3.9600000000000003E-2</v>
      </c>
      <c r="AS24" s="14"/>
      <c r="AT24" s="49"/>
      <c r="AU24" s="23"/>
      <c r="AV24" s="31">
        <f>COUNT(AY2:AY5000)</f>
        <v>128</v>
      </c>
      <c r="AW24" s="20">
        <f t="shared" si="15"/>
        <v>-4.4925132565733366</v>
      </c>
      <c r="AX24" s="20">
        <f t="shared" si="16"/>
        <v>-4.471632469702949</v>
      </c>
      <c r="AY24" s="21">
        <f t="shared" si="17"/>
        <v>2.9187500000000002</v>
      </c>
      <c r="AZ24" s="21">
        <f t="shared" si="53"/>
        <v>2.9631481481481483</v>
      </c>
      <c r="BA24" s="26">
        <f t="shared" si="54"/>
        <v>2.9647685185185177</v>
      </c>
      <c r="BB24" s="26">
        <f t="shared" si="55"/>
        <v>1.6203703703694394E-3</v>
      </c>
      <c r="BC24" s="65">
        <f t="shared" si="56"/>
        <v>4.601851851851757E-2</v>
      </c>
      <c r="BD24" s="36"/>
      <c r="BE24" s="14">
        <f t="shared" si="3"/>
        <v>-0.66580824332249389</v>
      </c>
      <c r="BF24" s="57">
        <f t="shared" si="23"/>
        <v>-2.9499999999999998E-2</v>
      </c>
      <c r="BG24" s="14"/>
      <c r="BH24" s="64" t="s">
        <v>43</v>
      </c>
      <c r="BI24" s="23"/>
      <c r="BJ24" s="24"/>
      <c r="BK24" s="20">
        <f t="shared" si="63"/>
        <v>-3.0726197497199896</v>
      </c>
      <c r="BL24" s="80">
        <f t="shared" si="64"/>
        <v>-3.0099773891088271</v>
      </c>
      <c r="BM24" s="21">
        <f t="shared" si="42"/>
        <v>3.2294444444444448</v>
      </c>
      <c r="BN24" s="21">
        <f t="shared" si="65"/>
        <v>3.2334814814814821</v>
      </c>
      <c r="BO24" s="26">
        <f t="shared" si="66"/>
        <v>3.2915382716049377</v>
      </c>
      <c r="BP24" s="26">
        <f t="shared" si="67"/>
        <v>5.8056790123455659E-2</v>
      </c>
      <c r="BQ24" s="65">
        <f t="shared" si="68"/>
        <v>6.2093827160492943E-2</v>
      </c>
      <c r="BR24" s="36"/>
      <c r="BS24" s="14">
        <f t="shared" si="4"/>
        <v>-0.10786070484536653</v>
      </c>
      <c r="BT24" s="57">
        <f t="shared" si="21"/>
        <v>0.17599999999999999</v>
      </c>
      <c r="BU24" s="41"/>
      <c r="BV24" s="49"/>
    </row>
    <row r="25" spans="1:74" ht="15.75">
      <c r="A25" s="70">
        <f t="shared" si="5"/>
        <v>4.9999999999998934E-3</v>
      </c>
      <c r="B25" s="5">
        <v>-5.2050000000000001</v>
      </c>
      <c r="C25" s="75">
        <v>3</v>
      </c>
      <c r="D25" s="75">
        <v>0.11</v>
      </c>
      <c r="E25" s="18"/>
      <c r="F25" s="29"/>
      <c r="G25" s="20">
        <f t="shared" si="6"/>
        <v>-0.59476637394935372</v>
      </c>
      <c r="H25" s="85">
        <f t="shared" si="7"/>
        <v>-0.59399301147267269</v>
      </c>
      <c r="I25" s="21">
        <f t="shared" si="58"/>
        <v>3.9</v>
      </c>
      <c r="J25" s="21">
        <f t="shared" si="69"/>
        <v>3.9299999999999997</v>
      </c>
      <c r="K25" s="26">
        <f t="shared" si="70"/>
        <v>4.0005555555555548</v>
      </c>
      <c r="L25" s="26">
        <f t="shared" si="71"/>
        <v>7.0555555555555038E-2</v>
      </c>
      <c r="M25" s="65">
        <f t="shared" si="72"/>
        <v>0.10055555555555484</v>
      </c>
      <c r="N25" s="36"/>
      <c r="O25" s="14">
        <f t="shared" si="24"/>
        <v>0.13644001213132054</v>
      </c>
      <c r="P25" s="57">
        <f t="shared" si="8"/>
        <v>3.0100000000000001E-3</v>
      </c>
      <c r="Q25" s="41"/>
      <c r="R25" s="14"/>
      <c r="S25" s="18"/>
      <c r="U25" s="20">
        <f t="shared" si="9"/>
        <v>-3.0308581756480613</v>
      </c>
      <c r="V25" s="20">
        <f t="shared" si="10"/>
        <v>-3.0285380882180184</v>
      </c>
      <c r="W25" s="21">
        <f t="shared" si="73"/>
        <v>3.13</v>
      </c>
      <c r="X25" s="21">
        <f t="shared" ref="X25:X87" si="74">AVERAGE(W24:W26)</f>
        <v>3.1799999999999997</v>
      </c>
      <c r="Y25" s="26">
        <f t="shared" ref="Y25:Y87" si="75">AVERAGE(W21:W29)</f>
        <v>3.3133333333333339</v>
      </c>
      <c r="Z25" s="26">
        <f t="shared" ref="Z25:Z87" si="76">Y25-X25</f>
        <v>0.13333333333333419</v>
      </c>
      <c r="AA25" s="65">
        <f t="shared" ref="AA25:AA87" si="77">Y25-W25</f>
        <v>0.18333333333333401</v>
      </c>
      <c r="AB25" s="36"/>
      <c r="AC25" s="14">
        <f t="shared" si="47"/>
        <v>-0.23262923138899549</v>
      </c>
      <c r="AD25" s="57">
        <f t="shared" si="48"/>
        <v>-1.12E-2</v>
      </c>
      <c r="AE25" s="41"/>
      <c r="AF25" s="14"/>
      <c r="AG25" s="18"/>
      <c r="AH25" s="29"/>
      <c r="AI25" s="20">
        <f t="shared" si="12"/>
        <v>-5.0771752889441943</v>
      </c>
      <c r="AJ25" s="20">
        <f t="shared" si="13"/>
        <v>-5.0702150266540649</v>
      </c>
      <c r="AK25" s="21">
        <f t="shared" si="22"/>
        <v>2.84</v>
      </c>
      <c r="AL25" s="21">
        <f t="shared" si="49"/>
        <v>2.8577777777777773</v>
      </c>
      <c r="AM25" s="26">
        <f t="shared" si="50"/>
        <v>2.8779629629629628</v>
      </c>
      <c r="AN25" s="26">
        <f t="shared" si="51"/>
        <v>2.0185185185185528E-2</v>
      </c>
      <c r="AO25" s="65">
        <f t="shared" si="52"/>
        <v>3.7962962962962976E-2</v>
      </c>
      <c r="AP25" s="36"/>
      <c r="AQ25" s="14">
        <f t="shared" si="2"/>
        <v>6.6079092203882833E-2</v>
      </c>
      <c r="AR25" s="57">
        <f t="shared" si="57"/>
        <v>-3.9600000000000003E-2</v>
      </c>
      <c r="AS25" s="14"/>
      <c r="AT25" s="49"/>
      <c r="AU25" s="23"/>
      <c r="AV25" s="29"/>
      <c r="AW25" s="20">
        <f t="shared" si="15"/>
        <v>-4.4507516828325615</v>
      </c>
      <c r="AX25" s="20">
        <f t="shared" si="16"/>
        <v>-4.429870895962174</v>
      </c>
      <c r="AY25" s="21">
        <f t="shared" si="17"/>
        <v>2.9644444444444442</v>
      </c>
      <c r="AZ25" s="21">
        <f t="shared" si="53"/>
        <v>2.9368981481481478</v>
      </c>
      <c r="BA25" s="26">
        <f t="shared" si="54"/>
        <v>2.961712962962963</v>
      </c>
      <c r="BB25" s="26">
        <f t="shared" si="55"/>
        <v>2.4814814814815289E-2</v>
      </c>
      <c r="BC25" s="65">
        <f t="shared" si="56"/>
        <v>-2.7314814814811683E-3</v>
      </c>
      <c r="BD25" s="36"/>
      <c r="BE25" s="14">
        <f t="shared" si="3"/>
        <v>-0.98963726092865445</v>
      </c>
      <c r="BF25" s="57">
        <f t="shared" si="23"/>
        <v>-2.9499999999999998E-2</v>
      </c>
      <c r="BG25" s="14"/>
      <c r="BH25" s="64" t="s">
        <v>44</v>
      </c>
      <c r="BI25" s="23"/>
      <c r="BJ25" s="9"/>
      <c r="BK25" s="20">
        <f t="shared" si="63"/>
        <v>-2.9473350284976636</v>
      </c>
      <c r="BL25" s="80">
        <f t="shared" si="64"/>
        <v>-2.884692667886501</v>
      </c>
      <c r="BM25" s="21">
        <f t="shared" si="42"/>
        <v>3.3146000000000004</v>
      </c>
      <c r="BN25" s="21">
        <f t="shared" si="65"/>
        <v>3.3213481481481484</v>
      </c>
      <c r="BO25" s="26">
        <f t="shared" si="66"/>
        <v>3.3527604938271605</v>
      </c>
      <c r="BP25" s="26">
        <f t="shared" si="67"/>
        <v>3.1412345679012077E-2</v>
      </c>
      <c r="BQ25" s="65">
        <f t="shared" si="68"/>
        <v>3.8160493827160025E-2</v>
      </c>
      <c r="BR25" s="36"/>
      <c r="BS25" s="14">
        <f t="shared" si="4"/>
        <v>-0.72166369095104299</v>
      </c>
      <c r="BT25" s="57">
        <f t="shared" si="21"/>
        <v>0.17599999999999999</v>
      </c>
      <c r="BU25" s="41"/>
      <c r="BV25" s="49"/>
    </row>
    <row r="26" spans="1:74" ht="15.75">
      <c r="A26" s="70">
        <f t="shared" si="5"/>
        <v>4.9999999999998934E-3</v>
      </c>
      <c r="B26" s="5">
        <v>-5.2</v>
      </c>
      <c r="C26" s="75">
        <v>2.86</v>
      </c>
      <c r="D26" s="75">
        <v>0.08</v>
      </c>
      <c r="E26" s="18"/>
      <c r="F26" s="30" t="s">
        <v>19</v>
      </c>
      <c r="G26" s="20">
        <f t="shared" si="6"/>
        <v>-0.59321964899599167</v>
      </c>
      <c r="H26" s="85">
        <f t="shared" si="7"/>
        <v>-0.59244628651931064</v>
      </c>
      <c r="I26" s="21">
        <f t="shared" si="58"/>
        <v>4.0049999999999999</v>
      </c>
      <c r="J26" s="21">
        <f t="shared" si="69"/>
        <v>3.9916666666666667</v>
      </c>
      <c r="K26" s="26">
        <f t="shared" si="70"/>
        <v>4.0088888888888885</v>
      </c>
      <c r="L26" s="26">
        <f t="shared" si="71"/>
        <v>1.7222222222221806E-2</v>
      </c>
      <c r="M26" s="65">
        <f t="shared" si="72"/>
        <v>3.8888888888886086E-3</v>
      </c>
      <c r="N26" s="36"/>
      <c r="O26" s="14">
        <f t="shared" si="24"/>
        <v>0.74129558822887121</v>
      </c>
      <c r="P26" s="57">
        <f t="shared" si="8"/>
        <v>3.0100000000000001E-3</v>
      </c>
      <c r="Q26" s="41"/>
      <c r="R26" s="14"/>
      <c r="S26" s="18"/>
      <c r="U26" s="20">
        <f t="shared" si="9"/>
        <v>-3.0262180007879751</v>
      </c>
      <c r="V26" s="20">
        <f t="shared" si="10"/>
        <v>-3.0238979133579322</v>
      </c>
      <c r="W26" s="21">
        <f t="shared" si="73"/>
        <v>3.32</v>
      </c>
      <c r="X26" s="21">
        <f t="shared" si="74"/>
        <v>3.313333333333333</v>
      </c>
      <c r="Y26" s="26">
        <f t="shared" si="75"/>
        <v>3.3277777777777779</v>
      </c>
      <c r="Z26" s="26">
        <f t="shared" si="76"/>
        <v>1.4444444444444926E-2</v>
      </c>
      <c r="AA26" s="65">
        <f t="shared" si="77"/>
        <v>7.7777777777781054E-3</v>
      </c>
      <c r="AB26" s="36"/>
      <c r="AC26" s="14">
        <f t="shared" si="47"/>
        <v>-0.80335737935739415</v>
      </c>
      <c r="AD26" s="57">
        <f t="shared" si="48"/>
        <v>-1.12E-2</v>
      </c>
      <c r="AE26" s="41"/>
      <c r="AF26" s="14"/>
      <c r="AG26" s="18"/>
      <c r="AH26" s="30" t="s">
        <v>19</v>
      </c>
      <c r="AI26" s="20">
        <f t="shared" si="12"/>
        <v>-5.0632547643639363</v>
      </c>
      <c r="AJ26" s="20">
        <f t="shared" si="13"/>
        <v>-5.0562945020738068</v>
      </c>
      <c r="AK26" s="21">
        <f t="shared" si="22"/>
        <v>2.9833333333333329</v>
      </c>
      <c r="AL26" s="21">
        <f t="shared" si="49"/>
        <v>2.9794444444444443</v>
      </c>
      <c r="AM26" s="26">
        <f t="shared" si="50"/>
        <v>2.8924074074074073</v>
      </c>
      <c r="AN26" s="26">
        <f t="shared" si="51"/>
        <v>-8.7037037037037024E-2</v>
      </c>
      <c r="AO26" s="65">
        <f t="shared" si="52"/>
        <v>-9.0925925925925632E-2</v>
      </c>
      <c r="AP26" s="36"/>
      <c r="AQ26" s="14">
        <f t="shared" si="2"/>
        <v>-0.59076320420116413</v>
      </c>
      <c r="AR26" s="57">
        <f t="shared" si="57"/>
        <v>-3.9600000000000003E-2</v>
      </c>
      <c r="AS26" s="14"/>
      <c r="AT26" s="49"/>
      <c r="AU26" s="23"/>
      <c r="AV26" s="30" t="s">
        <v>19</v>
      </c>
      <c r="AW26" s="20">
        <f t="shared" si="15"/>
        <v>-4.4089901090917865</v>
      </c>
      <c r="AX26" s="20">
        <f t="shared" si="16"/>
        <v>-4.3881093222213989</v>
      </c>
      <c r="AY26" s="21">
        <f t="shared" si="17"/>
        <v>2.9274999999999998</v>
      </c>
      <c r="AZ26" s="21">
        <f t="shared" si="53"/>
        <v>2.9339814814814815</v>
      </c>
      <c r="BA26" s="26">
        <f t="shared" si="54"/>
        <v>2.952962962962963</v>
      </c>
      <c r="BB26" s="26">
        <f t="shared" si="55"/>
        <v>1.8981481481481488E-2</v>
      </c>
      <c r="BC26" s="65">
        <f t="shared" si="56"/>
        <v>2.5462962962963243E-2</v>
      </c>
      <c r="BD26" s="36"/>
      <c r="BE26" s="14">
        <f t="shared" si="3"/>
        <v>-0.85040400555327078</v>
      </c>
      <c r="BF26" s="57">
        <f t="shared" si="23"/>
        <v>-2.9499999999999998E-2</v>
      </c>
      <c r="BG26" s="14"/>
      <c r="BH26" s="14"/>
      <c r="BI26" s="23"/>
      <c r="BJ26" s="9"/>
      <c r="BK26" s="20">
        <f t="shared" si="63"/>
        <v>-2.8220503072753376</v>
      </c>
      <c r="BL26" s="80">
        <f t="shared" si="64"/>
        <v>-2.759407946664175</v>
      </c>
      <c r="BM26" s="21">
        <f t="shared" si="42"/>
        <v>3.42</v>
      </c>
      <c r="BN26" s="21">
        <f t="shared" si="65"/>
        <v>3.3956</v>
      </c>
      <c r="BO26" s="26">
        <f t="shared" si="66"/>
        <v>3.4006271604938272</v>
      </c>
      <c r="BP26" s="26">
        <f t="shared" si="67"/>
        <v>5.0271604938272318E-3</v>
      </c>
      <c r="BQ26" s="65">
        <f t="shared" si="68"/>
        <v>-1.9372839506172745E-2</v>
      </c>
      <c r="BR26" s="36"/>
      <c r="BS26" s="14">
        <f t="shared" si="4"/>
        <v>-0.99779221566218512</v>
      </c>
      <c r="BT26" s="57">
        <f t="shared" si="21"/>
        <v>0.17599999999999999</v>
      </c>
      <c r="BU26" s="41"/>
      <c r="BV26" s="49"/>
    </row>
    <row r="27" spans="1:74" ht="15.75">
      <c r="A27" s="70">
        <f t="shared" si="5"/>
        <v>4.9999999999998934E-3</v>
      </c>
      <c r="B27" s="5">
        <v>-5.1950000000000003</v>
      </c>
      <c r="C27" s="75">
        <v>2.82</v>
      </c>
      <c r="D27" s="75">
        <v>0.11</v>
      </c>
      <c r="E27" s="18"/>
      <c r="F27" s="32">
        <f>COUNT(M2:M5000)</f>
        <v>387</v>
      </c>
      <c r="G27" s="20">
        <f t="shared" si="6"/>
        <v>-0.59167292404262961</v>
      </c>
      <c r="H27" s="85">
        <f t="shared" si="7"/>
        <v>-0.59089956156594858</v>
      </c>
      <c r="I27" s="21">
        <f t="shared" si="58"/>
        <v>4.07</v>
      </c>
      <c r="J27" s="21">
        <f t="shared" si="69"/>
        <v>4.0516666666666667</v>
      </c>
      <c r="K27" s="26">
        <f t="shared" si="70"/>
        <v>4.0438888888888895</v>
      </c>
      <c r="L27" s="26">
        <f t="shared" si="71"/>
        <v>-7.7777777777772172E-3</v>
      </c>
      <c r="M27" s="65">
        <f t="shared" si="72"/>
        <v>-2.6111111111110752E-2</v>
      </c>
      <c r="N27" s="36"/>
      <c r="O27" s="14">
        <f t="shared" si="24"/>
        <v>0.99929072001137553</v>
      </c>
      <c r="P27" s="57">
        <f t="shared" si="8"/>
        <v>3.0100000000000001E-3</v>
      </c>
      <c r="Q27" s="41"/>
      <c r="R27" s="14"/>
      <c r="S27" s="18"/>
      <c r="U27" s="20">
        <f t="shared" si="9"/>
        <v>-3.0215778259278889</v>
      </c>
      <c r="V27" s="20">
        <f t="shared" si="10"/>
        <v>-3.0192577384978461</v>
      </c>
      <c r="W27" s="21">
        <f t="shared" si="73"/>
        <v>3.49</v>
      </c>
      <c r="X27" s="21">
        <f t="shared" si="74"/>
        <v>3.4433333333333334</v>
      </c>
      <c r="Y27" s="26">
        <f t="shared" si="75"/>
        <v>3.3377777777777777</v>
      </c>
      <c r="Z27" s="26">
        <f t="shared" si="76"/>
        <v>-0.10555555555555562</v>
      </c>
      <c r="AA27" s="65">
        <f t="shared" si="77"/>
        <v>-0.15222222222222248</v>
      </c>
      <c r="AB27" s="36"/>
      <c r="AC27" s="14">
        <f t="shared" si="47"/>
        <v>-0.99818568120172979</v>
      </c>
      <c r="AD27" s="57">
        <f t="shared" si="48"/>
        <v>-1.12E-2</v>
      </c>
      <c r="AE27" s="41"/>
      <c r="AF27" s="14"/>
      <c r="AG27" s="18"/>
      <c r="AH27" s="32">
        <f>COUNT(AO2:AO5000)</f>
        <v>377</v>
      </c>
      <c r="AI27" s="20">
        <f t="shared" si="12"/>
        <v>-5.0493342397836782</v>
      </c>
      <c r="AJ27" s="20">
        <f t="shared" si="13"/>
        <v>-5.0423739774935488</v>
      </c>
      <c r="AK27" s="21">
        <f t="shared" si="22"/>
        <v>3.1150000000000002</v>
      </c>
      <c r="AL27" s="21">
        <f t="shared" si="49"/>
        <v>2.9550000000000001</v>
      </c>
      <c r="AM27" s="26">
        <f t="shared" si="50"/>
        <v>2.8994444444444443</v>
      </c>
      <c r="AN27" s="26">
        <f t="shared" si="51"/>
        <v>-5.5555555555555802E-2</v>
      </c>
      <c r="AO27" s="65">
        <f t="shared" si="52"/>
        <v>-0.21555555555555594</v>
      </c>
      <c r="AP27" s="36"/>
      <c r="AQ27" s="14">
        <f t="shared" si="2"/>
        <v>-0.9711808317588787</v>
      </c>
      <c r="AR27" s="57">
        <f t="shared" si="57"/>
        <v>-3.9600000000000003E-2</v>
      </c>
      <c r="AS27" s="14"/>
      <c r="AT27" s="14"/>
      <c r="AU27" s="23"/>
      <c r="AV27" s="32">
        <f>COUNT(BC2:BC5000)</f>
        <v>120</v>
      </c>
      <c r="AW27" s="20">
        <f t="shared" si="15"/>
        <v>-4.3672285353510114</v>
      </c>
      <c r="AX27" s="20">
        <f t="shared" si="16"/>
        <v>-4.3463477484806239</v>
      </c>
      <c r="AY27" s="21">
        <f t="shared" si="17"/>
        <v>2.91</v>
      </c>
      <c r="AZ27" s="21">
        <f t="shared" si="53"/>
        <v>2.9199074074074076</v>
      </c>
      <c r="BA27" s="26">
        <f t="shared" si="54"/>
        <v>2.9572839506172839</v>
      </c>
      <c r="BB27" s="26">
        <f t="shared" si="55"/>
        <v>3.7376543209876267E-2</v>
      </c>
      <c r="BC27" s="65">
        <f t="shared" si="56"/>
        <v>4.7283950617283743E-2</v>
      </c>
      <c r="BD27" s="36"/>
      <c r="BE27" s="14">
        <f t="shared" si="3"/>
        <v>-0.3132572647917537</v>
      </c>
      <c r="BF27" s="57">
        <f t="shared" si="23"/>
        <v>-2.9499999999999998E-2</v>
      </c>
      <c r="BG27" s="14"/>
      <c r="BH27" s="14"/>
      <c r="BI27" s="23"/>
      <c r="BK27" s="20">
        <f t="shared" si="63"/>
        <v>-2.6967655860530115</v>
      </c>
      <c r="BL27" s="80">
        <f t="shared" si="64"/>
        <v>-2.634123225441849</v>
      </c>
      <c r="BM27" s="21">
        <f t="shared" si="42"/>
        <v>3.4521999999999995</v>
      </c>
      <c r="BN27" s="21">
        <f t="shared" si="65"/>
        <v>3.4927333333333324</v>
      </c>
      <c r="BO27" s="26">
        <f t="shared" si="66"/>
        <v>3.4494716049382719</v>
      </c>
      <c r="BP27" s="26">
        <f t="shared" si="67"/>
        <v>-4.3261728395060484E-2</v>
      </c>
      <c r="BQ27" s="65">
        <f t="shared" si="68"/>
        <v>-2.7283950617276176E-3</v>
      </c>
      <c r="BR27" s="36"/>
      <c r="BS27" s="14">
        <f t="shared" si="4"/>
        <v>-0.80704267343973435</v>
      </c>
      <c r="BT27" s="57">
        <f t="shared" si="21"/>
        <v>0.17599999999999999</v>
      </c>
      <c r="BU27" s="41"/>
      <c r="BV27" s="49"/>
    </row>
    <row r="28" spans="1:74" ht="15.75">
      <c r="A28" s="70">
        <f t="shared" si="5"/>
        <v>4.9999999999998934E-3</v>
      </c>
      <c r="B28" s="5">
        <v>-5.19</v>
      </c>
      <c r="C28" s="75">
        <v>3</v>
      </c>
      <c r="D28" s="75">
        <v>7.0000000000000007E-2</v>
      </c>
      <c r="E28" s="18"/>
      <c r="F28" s="27"/>
      <c r="G28" s="20">
        <f t="shared" si="6"/>
        <v>-0.59012619908926756</v>
      </c>
      <c r="H28" s="85">
        <f t="shared" si="7"/>
        <v>-0.58935283661258653</v>
      </c>
      <c r="I28" s="21">
        <f t="shared" si="58"/>
        <v>4.08</v>
      </c>
      <c r="J28" s="21">
        <f t="shared" si="69"/>
        <v>4.1133333333333333</v>
      </c>
      <c r="K28" s="26">
        <f t="shared" si="70"/>
        <v>4.0983333333333327</v>
      </c>
      <c r="L28" s="26">
        <f t="shared" si="71"/>
        <v>-1.5000000000000568E-2</v>
      </c>
      <c r="M28" s="65">
        <f t="shared" si="72"/>
        <v>1.8333333333332646E-2</v>
      </c>
      <c r="N28" s="36"/>
      <c r="O28" s="14">
        <f t="shared" si="24"/>
        <v>0.78970661802130171</v>
      </c>
      <c r="P28" s="57">
        <f t="shared" si="8"/>
        <v>3.0100000000000001E-3</v>
      </c>
      <c r="Q28" s="41"/>
      <c r="R28" s="14"/>
      <c r="S28" s="18"/>
      <c r="U28" s="20">
        <f t="shared" si="9"/>
        <v>-3.0169376510678028</v>
      </c>
      <c r="V28" s="20">
        <f t="shared" si="10"/>
        <v>-3.0146175636377599</v>
      </c>
      <c r="W28" s="21">
        <f t="shared" si="73"/>
        <v>3.52</v>
      </c>
      <c r="X28" s="21">
        <f t="shared" si="74"/>
        <v>3.4899999999999998</v>
      </c>
      <c r="Y28" s="26">
        <f t="shared" si="75"/>
        <v>3.3355555555555561</v>
      </c>
      <c r="Z28" s="26">
        <f t="shared" si="76"/>
        <v>-0.15444444444444372</v>
      </c>
      <c r="AA28" s="65">
        <f t="shared" si="77"/>
        <v>-0.18444444444444397</v>
      </c>
      <c r="AB28" s="36"/>
      <c r="AC28" s="14">
        <f t="shared" si="47"/>
        <v>-0.72595180921366409</v>
      </c>
      <c r="AD28" s="57">
        <f t="shared" si="48"/>
        <v>-1.12E-2</v>
      </c>
      <c r="AE28" s="41"/>
      <c r="AF28" s="14"/>
      <c r="AG28" s="18"/>
      <c r="AH28" s="27"/>
      <c r="AI28" s="20">
        <f t="shared" si="12"/>
        <v>-5.0354137152034202</v>
      </c>
      <c r="AJ28" s="20">
        <f t="shared" si="13"/>
        <v>-5.0284534529132907</v>
      </c>
      <c r="AK28" s="21">
        <f t="shared" si="22"/>
        <v>2.7666666666666671</v>
      </c>
      <c r="AL28" s="21">
        <f t="shared" si="49"/>
        <v>2.9105555555555558</v>
      </c>
      <c r="AM28" s="26">
        <f t="shared" si="50"/>
        <v>2.8951851851851851</v>
      </c>
      <c r="AN28" s="26">
        <f t="shared" si="51"/>
        <v>-1.5370370370370701E-2</v>
      </c>
      <c r="AO28" s="65">
        <f t="shared" si="52"/>
        <v>0.12851851851851803</v>
      </c>
      <c r="AP28" s="36"/>
      <c r="AQ28" s="14">
        <f t="shared" si="2"/>
        <v>-0.89717215466396694</v>
      </c>
      <c r="AR28" s="57">
        <f t="shared" si="57"/>
        <v>-3.9600000000000003E-2</v>
      </c>
      <c r="AS28" s="14"/>
      <c r="AT28" s="14"/>
      <c r="AU28" s="23"/>
      <c r="AV28" s="27"/>
      <c r="AW28" s="20">
        <f t="shared" si="15"/>
        <v>-4.3254669616102364</v>
      </c>
      <c r="AX28" s="20">
        <f t="shared" si="16"/>
        <v>-4.3045861747398488</v>
      </c>
      <c r="AY28" s="21">
        <f t="shared" si="17"/>
        <v>2.9222222222222221</v>
      </c>
      <c r="AZ28" s="21">
        <f t="shared" si="53"/>
        <v>2.9399074074074076</v>
      </c>
      <c r="BA28" s="26">
        <f t="shared" si="54"/>
        <v>2.9553395061728391</v>
      </c>
      <c r="BB28" s="26">
        <f t="shared" si="55"/>
        <v>1.5432098765431501E-2</v>
      </c>
      <c r="BC28" s="65">
        <f t="shared" si="56"/>
        <v>3.3117283950617082E-2</v>
      </c>
      <c r="BD28" s="36"/>
      <c r="BE28" s="14">
        <f t="shared" si="3"/>
        <v>0.37046603163251085</v>
      </c>
      <c r="BF28" s="57">
        <f t="shared" si="23"/>
        <v>-2.9499999999999998E-2</v>
      </c>
      <c r="BG28" s="14"/>
      <c r="BH28" s="14"/>
      <c r="BI28" s="23"/>
      <c r="BK28" s="20">
        <f t="shared" si="63"/>
        <v>-2.5714808648306855</v>
      </c>
      <c r="BL28" s="80">
        <f t="shared" si="64"/>
        <v>-2.5088385042195229</v>
      </c>
      <c r="BM28" s="21">
        <f t="shared" si="42"/>
        <v>3.605999999999999</v>
      </c>
      <c r="BN28" s="21">
        <f t="shared" si="65"/>
        <v>3.549199999999999</v>
      </c>
      <c r="BO28" s="26">
        <f t="shared" si="66"/>
        <v>3.5097160493827166</v>
      </c>
      <c r="BP28" s="26">
        <f t="shared" si="67"/>
        <v>-3.9483950617282382E-2</v>
      </c>
      <c r="BQ28" s="65">
        <f t="shared" si="68"/>
        <v>-9.6283950617282343E-2</v>
      </c>
      <c r="BR28" s="36"/>
      <c r="BS28" s="14">
        <f t="shared" si="4"/>
        <v>-0.23866889503459712</v>
      </c>
      <c r="BT28" s="57">
        <f t="shared" si="21"/>
        <v>0.17599999999999999</v>
      </c>
      <c r="BU28" s="41"/>
      <c r="BV28" s="49"/>
    </row>
    <row r="29" spans="1:74" ht="15.75">
      <c r="A29" s="70">
        <f t="shared" si="5"/>
        <v>5.0000000000007816E-3</v>
      </c>
      <c r="B29" s="5">
        <v>-5.1849999999999996</v>
      </c>
      <c r="C29" s="75">
        <v>3.02</v>
      </c>
      <c r="D29" s="75">
        <v>0.08</v>
      </c>
      <c r="E29" s="18"/>
      <c r="F29" s="27" t="s">
        <v>26</v>
      </c>
      <c r="G29" s="20">
        <f t="shared" si="6"/>
        <v>-0.5885794741359055</v>
      </c>
      <c r="H29" s="85">
        <f t="shared" si="7"/>
        <v>-0.58780611165922447</v>
      </c>
      <c r="I29" s="21">
        <f t="shared" si="58"/>
        <v>4.1900000000000004</v>
      </c>
      <c r="J29" s="21">
        <f t="shared" si="69"/>
        <v>4.1383333333333328</v>
      </c>
      <c r="K29" s="26">
        <f t="shared" si="70"/>
        <v>4.1183333333333332</v>
      </c>
      <c r="L29" s="26">
        <f t="shared" si="71"/>
        <v>-1.9999999999999574E-2</v>
      </c>
      <c r="M29" s="65">
        <f t="shared" si="72"/>
        <v>-7.1666666666667211E-2</v>
      </c>
      <c r="N29" s="36"/>
      <c r="O29" s="14">
        <f t="shared" si="24"/>
        <v>0.21061001284758324</v>
      </c>
      <c r="P29" s="57">
        <f t="shared" si="8"/>
        <v>3.0100000000000001E-3</v>
      </c>
      <c r="Q29" s="41"/>
      <c r="R29" s="14"/>
      <c r="S29" s="18"/>
      <c r="U29" s="20">
        <f t="shared" si="9"/>
        <v>-3.0122974762077166</v>
      </c>
      <c r="V29" s="20">
        <f t="shared" si="10"/>
        <v>-3.0099773887776737</v>
      </c>
      <c r="W29" s="21">
        <f t="shared" si="73"/>
        <v>3.46</v>
      </c>
      <c r="X29" s="21">
        <f t="shared" si="74"/>
        <v>3.4733333333333332</v>
      </c>
      <c r="Y29" s="26">
        <f t="shared" si="75"/>
        <v>3.3472222222222223</v>
      </c>
      <c r="Z29" s="26">
        <f t="shared" si="76"/>
        <v>-0.12611111111111084</v>
      </c>
      <c r="AA29" s="65">
        <f t="shared" si="77"/>
        <v>-0.11277777777777764</v>
      </c>
      <c r="AB29" s="36"/>
      <c r="AC29" s="14">
        <f t="shared" si="47"/>
        <v>-0.11403701763881606</v>
      </c>
      <c r="AD29" s="57">
        <f t="shared" si="48"/>
        <v>-1.12E-2</v>
      </c>
      <c r="AE29" s="41"/>
      <c r="AF29" s="14"/>
      <c r="AG29" s="18"/>
      <c r="AH29" s="27" t="s">
        <v>28</v>
      </c>
      <c r="AI29" s="20">
        <f t="shared" si="12"/>
        <v>-5.0214931906231621</v>
      </c>
      <c r="AJ29" s="20">
        <f t="shared" si="13"/>
        <v>-5.0145329283330327</v>
      </c>
      <c r="AK29" s="21">
        <f t="shared" si="22"/>
        <v>2.85</v>
      </c>
      <c r="AL29" s="21">
        <f t="shared" si="49"/>
        <v>2.8266666666666667</v>
      </c>
      <c r="AM29" s="26">
        <f t="shared" si="50"/>
        <v>2.9085185185185183</v>
      </c>
      <c r="AN29" s="26">
        <f t="shared" si="51"/>
        <v>8.185185185185162E-2</v>
      </c>
      <c r="AO29" s="65">
        <f t="shared" si="52"/>
        <v>5.8518518518518192E-2</v>
      </c>
      <c r="AP29" s="36"/>
      <c r="AQ29" s="14">
        <f t="shared" si="2"/>
        <v>-0.40336665544398898</v>
      </c>
      <c r="AR29" s="57">
        <f t="shared" si="57"/>
        <v>-3.9600000000000003E-2</v>
      </c>
      <c r="AS29" s="14"/>
      <c r="AT29" s="14"/>
      <c r="AU29" s="23"/>
      <c r="AV29" s="27"/>
      <c r="AW29" s="20">
        <f t="shared" si="15"/>
        <v>-4.2837053878694613</v>
      </c>
      <c r="AX29" s="20">
        <f t="shared" si="16"/>
        <v>-4.2628246009990738</v>
      </c>
      <c r="AY29" s="21">
        <f t="shared" si="17"/>
        <v>2.9875000000000003</v>
      </c>
      <c r="AZ29" s="21">
        <f t="shared" si="53"/>
        <v>2.9632407407407406</v>
      </c>
      <c r="BA29" s="26">
        <f t="shared" si="54"/>
        <v>2.9610339506172836</v>
      </c>
      <c r="BB29" s="26">
        <f t="shared" si="55"/>
        <v>-2.2067901234570364E-3</v>
      </c>
      <c r="BC29" s="65">
        <f t="shared" si="56"/>
        <v>-2.6466049382716683E-2</v>
      </c>
      <c r="BD29" s="36"/>
      <c r="BE29" s="14">
        <f t="shared" si="3"/>
        <v>0.88084415458461651</v>
      </c>
      <c r="BF29" s="57">
        <f t="shared" si="23"/>
        <v>-2.9499999999999998E-2</v>
      </c>
      <c r="BG29" s="14"/>
      <c r="BH29" s="14"/>
      <c r="BI29" s="23"/>
      <c r="BK29" s="20">
        <f t="shared" si="63"/>
        <v>-2.4461961436083595</v>
      </c>
      <c r="BL29" s="80">
        <f t="shared" si="64"/>
        <v>-2.3835537829971969</v>
      </c>
      <c r="BM29" s="21">
        <f t="shared" si="42"/>
        <v>3.5893999999999995</v>
      </c>
      <c r="BN29" s="21">
        <f t="shared" si="65"/>
        <v>3.5952666666666668</v>
      </c>
      <c r="BO29" s="26">
        <f t="shared" si="66"/>
        <v>3.5647886710239658</v>
      </c>
      <c r="BP29" s="26">
        <f t="shared" si="67"/>
        <v>-3.0477995642701039E-2</v>
      </c>
      <c r="BQ29" s="65">
        <f t="shared" si="68"/>
        <v>-2.4611328976033686E-2</v>
      </c>
      <c r="BR29" s="36"/>
      <c r="BS29" s="14">
        <f t="shared" si="4"/>
        <v>0.4413807118665356</v>
      </c>
      <c r="BT29" s="57">
        <f t="shared" si="21"/>
        <v>0.17599999999999999</v>
      </c>
      <c r="BU29" s="41"/>
      <c r="BV29" s="49"/>
    </row>
    <row r="30" spans="1:74" ht="15.75">
      <c r="A30" s="70">
        <f t="shared" si="5"/>
        <v>4.9999999999998934E-3</v>
      </c>
      <c r="B30" s="5">
        <v>-5.18</v>
      </c>
      <c r="C30" s="75">
        <v>3.11</v>
      </c>
      <c r="D30" s="75">
        <v>0.08</v>
      </c>
      <c r="E30" s="18"/>
      <c r="F30" s="46">
        <f>COUNTA(F31:F500)</f>
        <v>0</v>
      </c>
      <c r="G30" s="20">
        <f t="shared" si="6"/>
        <v>-0.58703274918254345</v>
      </c>
      <c r="H30" s="85">
        <f t="shared" si="7"/>
        <v>-0.58625938670586242</v>
      </c>
      <c r="I30" s="21">
        <f t="shared" si="58"/>
        <v>4.1449999999999996</v>
      </c>
      <c r="J30" s="21">
        <f t="shared" si="69"/>
        <v>4.2183333333333337</v>
      </c>
      <c r="K30" s="26">
        <f t="shared" si="70"/>
        <v>4.0949999999999998</v>
      </c>
      <c r="L30" s="26">
        <f t="shared" si="71"/>
        <v>-0.12333333333333396</v>
      </c>
      <c r="M30" s="65">
        <f t="shared" si="72"/>
        <v>-4.9999999999999822E-2</v>
      </c>
      <c r="N30" s="36"/>
      <c r="O30" s="14">
        <f t="shared" si="24"/>
        <v>-0.46703335800704732</v>
      </c>
      <c r="P30" s="57">
        <f t="shared" si="8"/>
        <v>3.0100000000000001E-3</v>
      </c>
      <c r="Q30" s="41"/>
      <c r="R30" s="14"/>
      <c r="S30" s="18"/>
      <c r="U30" s="20">
        <f t="shared" si="9"/>
        <v>-3.0076573013476304</v>
      </c>
      <c r="V30" s="20">
        <f t="shared" si="10"/>
        <v>-3.0053372139175876</v>
      </c>
      <c r="W30" s="21">
        <f t="shared" si="73"/>
        <v>3.44</v>
      </c>
      <c r="X30" s="21">
        <f t="shared" si="74"/>
        <v>3.42</v>
      </c>
      <c r="Y30" s="26">
        <f t="shared" si="75"/>
        <v>3.3450000000000002</v>
      </c>
      <c r="Z30" s="26">
        <f t="shared" si="76"/>
        <v>-7.4999999999999734E-2</v>
      </c>
      <c r="AA30" s="65">
        <f t="shared" si="77"/>
        <v>-9.4999999999999751E-2</v>
      </c>
      <c r="AB30" s="36"/>
      <c r="AC30" s="14">
        <f t="shared" si="47"/>
        <v>0.55123696186951832</v>
      </c>
      <c r="AD30" s="57">
        <f t="shared" si="48"/>
        <v>-1.12E-2</v>
      </c>
      <c r="AE30" s="41"/>
      <c r="AF30" s="14"/>
      <c r="AG30" s="18"/>
      <c r="AH30" s="27" t="s">
        <v>29</v>
      </c>
      <c r="AI30" s="20">
        <f t="shared" si="12"/>
        <v>-5.0075726660429041</v>
      </c>
      <c r="AJ30" s="20">
        <f t="shared" si="13"/>
        <v>-5.0006124037527746</v>
      </c>
      <c r="AK30" s="21">
        <f t="shared" si="22"/>
        <v>2.8633333333333333</v>
      </c>
      <c r="AL30" s="21">
        <f t="shared" si="49"/>
        <v>2.8888888888888888</v>
      </c>
      <c r="AM30" s="26">
        <f t="shared" si="50"/>
        <v>2.9318518518518517</v>
      </c>
      <c r="AN30" s="26">
        <f t="shared" si="51"/>
        <v>4.296296296296287E-2</v>
      </c>
      <c r="AO30" s="65">
        <f t="shared" si="52"/>
        <v>6.8518518518518423E-2</v>
      </c>
      <c r="AP30" s="36"/>
      <c r="AQ30" s="14">
        <f t="shared" si="2"/>
        <v>0.27917858477928853</v>
      </c>
      <c r="AR30" s="57">
        <f t="shared" si="57"/>
        <v>-3.9600000000000003E-2</v>
      </c>
      <c r="AS30" s="14"/>
      <c r="AT30" s="14"/>
      <c r="AU30" s="23"/>
      <c r="AV30" s="27"/>
      <c r="AW30" s="20">
        <f t="shared" si="15"/>
        <v>-4.2419438141286863</v>
      </c>
      <c r="AX30" s="20">
        <f t="shared" si="16"/>
        <v>-4.2210630272582987</v>
      </c>
      <c r="AY30" s="21">
        <f t="shared" si="17"/>
        <v>2.98</v>
      </c>
      <c r="AZ30" s="21">
        <f t="shared" si="53"/>
        <v>2.9887962962962966</v>
      </c>
      <c r="BA30" s="26">
        <f t="shared" si="54"/>
        <v>2.9766512345679015</v>
      </c>
      <c r="BB30" s="26">
        <f t="shared" si="55"/>
        <v>-1.2145061728395135E-2</v>
      </c>
      <c r="BC30" s="65">
        <f t="shared" si="56"/>
        <v>-3.3487654320984994E-3</v>
      </c>
      <c r="BD30" s="36"/>
      <c r="BE30" s="14">
        <f t="shared" si="3"/>
        <v>0.97906550811424919</v>
      </c>
      <c r="BF30" s="57">
        <f t="shared" si="23"/>
        <v>-2.9499999999999998E-2</v>
      </c>
      <c r="BG30" s="14"/>
      <c r="BH30" s="14"/>
      <c r="BI30" s="23"/>
      <c r="BK30" s="20">
        <f t="shared" si="63"/>
        <v>-2.3209114223860334</v>
      </c>
      <c r="BL30" s="80">
        <f t="shared" si="64"/>
        <v>-2.2582690617748709</v>
      </c>
      <c r="BM30" s="21">
        <f t="shared" si="42"/>
        <v>3.5904000000000011</v>
      </c>
      <c r="BN30" s="21">
        <f t="shared" si="65"/>
        <v>3.6222000000000008</v>
      </c>
      <c r="BO30" s="26">
        <f t="shared" si="66"/>
        <v>3.6173220043572982</v>
      </c>
      <c r="BP30" s="26">
        <f t="shared" si="67"/>
        <v>-4.8779956427025262E-3</v>
      </c>
      <c r="BQ30" s="65">
        <f t="shared" si="68"/>
        <v>2.692200435729708E-2</v>
      </c>
      <c r="BR30" s="36"/>
      <c r="BS30" s="14">
        <f t="shared" si="4"/>
        <v>0.91490337828511237</v>
      </c>
      <c r="BT30" s="57">
        <f t="shared" si="21"/>
        <v>0.17599999999999999</v>
      </c>
      <c r="BU30" s="41"/>
      <c r="BV30" s="49"/>
    </row>
    <row r="31" spans="1:74" ht="15.75">
      <c r="A31" s="70">
        <f t="shared" si="5"/>
        <v>4.9999999999998934E-3</v>
      </c>
      <c r="B31" s="5">
        <v>-5.1749999999999998</v>
      </c>
      <c r="C31" s="75">
        <v>3.21</v>
      </c>
      <c r="D31" s="75">
        <v>0.1</v>
      </c>
      <c r="E31" s="18"/>
      <c r="F31" s="24"/>
      <c r="G31" s="20">
        <f t="shared" si="6"/>
        <v>-0.58548602422918139</v>
      </c>
      <c r="H31" s="85">
        <f t="shared" si="7"/>
        <v>-0.58471266175250036</v>
      </c>
      <c r="I31" s="21">
        <f t="shared" si="58"/>
        <v>4.32</v>
      </c>
      <c r="J31" s="21">
        <f t="shared" si="69"/>
        <v>4.251666666666666</v>
      </c>
      <c r="K31" s="26">
        <f t="shared" si="70"/>
        <v>4.0427777777777765</v>
      </c>
      <c r="L31" s="26">
        <f t="shared" si="71"/>
        <v>-0.20888888888888957</v>
      </c>
      <c r="M31" s="65">
        <f t="shared" si="72"/>
        <v>-0.27722222222222381</v>
      </c>
      <c r="N31" s="36"/>
      <c r="O31" s="14">
        <f t="shared" si="24"/>
        <v>-0.92614663015258192</v>
      </c>
      <c r="P31" s="57">
        <f t="shared" si="8"/>
        <v>3.0100000000000001E-3</v>
      </c>
      <c r="Q31" s="41"/>
      <c r="R31" s="14"/>
      <c r="S31" s="18"/>
      <c r="U31" s="20">
        <f t="shared" si="9"/>
        <v>-3.0030171264875443</v>
      </c>
      <c r="V31" s="20">
        <f t="shared" si="10"/>
        <v>-3.0006970390575014</v>
      </c>
      <c r="W31" s="21">
        <f t="shared" si="73"/>
        <v>3.36</v>
      </c>
      <c r="X31" s="21">
        <f t="shared" si="74"/>
        <v>3.3366666666666664</v>
      </c>
      <c r="Y31" s="26">
        <f t="shared" si="75"/>
        <v>3.3488888888888888</v>
      </c>
      <c r="Z31" s="26">
        <f t="shared" si="76"/>
        <v>1.2222222222222356E-2</v>
      </c>
      <c r="AA31" s="65">
        <f t="shared" si="77"/>
        <v>-1.1111111111111072E-2</v>
      </c>
      <c r="AB31" s="36"/>
      <c r="AC31" s="14">
        <f t="shared" si="47"/>
        <v>0.95858104060265137</v>
      </c>
      <c r="AD31" s="57">
        <f t="shared" si="48"/>
        <v>-1.12E-2</v>
      </c>
      <c r="AE31" s="41"/>
      <c r="AF31" s="14"/>
      <c r="AG31" s="18"/>
      <c r="AH31" s="24"/>
      <c r="AI31" s="20">
        <f t="shared" si="12"/>
        <v>-4.993652141462646</v>
      </c>
      <c r="AJ31" s="20">
        <f t="shared" si="13"/>
        <v>-4.9866918791725166</v>
      </c>
      <c r="AK31" s="21">
        <f t="shared" si="22"/>
        <v>2.9533333333333331</v>
      </c>
      <c r="AL31" s="21">
        <f t="shared" si="49"/>
        <v>2.9172222222222222</v>
      </c>
      <c r="AM31" s="26">
        <f t="shared" si="50"/>
        <v>2.9229629629629632</v>
      </c>
      <c r="AN31" s="26">
        <f t="shared" si="51"/>
        <v>5.740740740741046E-3</v>
      </c>
      <c r="AO31" s="65">
        <f t="shared" si="52"/>
        <v>-3.0370370370369937E-2</v>
      </c>
      <c r="AP31" s="36"/>
      <c r="AQ31" s="14">
        <f t="shared" si="2"/>
        <v>0.83109306245994152</v>
      </c>
      <c r="AR31" s="57">
        <f t="shared" si="57"/>
        <v>-3.9600000000000003E-2</v>
      </c>
      <c r="AS31" s="14"/>
      <c r="AT31" s="14"/>
      <c r="AU31" s="23"/>
      <c r="AV31" s="24"/>
      <c r="AW31" s="20">
        <f t="shared" si="15"/>
        <v>-4.2001822403879112</v>
      </c>
      <c r="AX31" s="20">
        <f t="shared" si="16"/>
        <v>-4.1793014535175237</v>
      </c>
      <c r="AY31" s="21">
        <f t="shared" si="17"/>
        <v>2.9988888888888887</v>
      </c>
      <c r="AZ31" s="21">
        <f t="shared" si="53"/>
        <v>2.9892129629629629</v>
      </c>
      <c r="BA31" s="26">
        <f t="shared" si="54"/>
        <v>2.9959567901234569</v>
      </c>
      <c r="BB31" s="26">
        <f t="shared" si="55"/>
        <v>6.7438271604940425E-3</v>
      </c>
      <c r="BC31" s="65">
        <f t="shared" si="56"/>
        <v>-2.9320987654317676E-3</v>
      </c>
      <c r="BD31" s="36"/>
      <c r="BE31" s="14">
        <f t="shared" si="3"/>
        <v>0.6191712292961542</v>
      </c>
      <c r="BF31" s="57">
        <f t="shared" si="23"/>
        <v>-2.9499999999999998E-2</v>
      </c>
      <c r="BG31" s="14"/>
      <c r="BH31" s="14"/>
      <c r="BI31" s="23"/>
      <c r="BK31" s="20">
        <f t="shared" si="63"/>
        <v>-2.1956267011637074</v>
      </c>
      <c r="BL31" s="80">
        <f t="shared" si="64"/>
        <v>-2.1329843405525448</v>
      </c>
      <c r="BM31" s="21">
        <f t="shared" si="42"/>
        <v>3.6868000000000012</v>
      </c>
      <c r="BN31" s="21">
        <f t="shared" si="65"/>
        <v>3.6586000000000012</v>
      </c>
      <c r="BO31" s="26">
        <f t="shared" si="66"/>
        <v>3.6627220043572981</v>
      </c>
      <c r="BP31" s="26">
        <f t="shared" si="67"/>
        <v>4.1220043572969267E-3</v>
      </c>
      <c r="BQ31" s="65">
        <f t="shared" si="68"/>
        <v>-2.4077995642703076E-2</v>
      </c>
      <c r="BR31" s="36"/>
      <c r="BS31" s="14">
        <f t="shared" si="4"/>
        <v>0.96033258598564286</v>
      </c>
      <c r="BT31" s="57">
        <f t="shared" si="21"/>
        <v>0.17599999999999999</v>
      </c>
      <c r="BU31" s="41"/>
      <c r="BV31" s="49"/>
    </row>
    <row r="32" spans="1:74" ht="15.75">
      <c r="A32" s="70">
        <f t="shared" si="5"/>
        <v>4.9999999999998934E-3</v>
      </c>
      <c r="B32" s="5">
        <v>-5.17</v>
      </c>
      <c r="C32" s="75">
        <v>3.02</v>
      </c>
      <c r="D32" s="75">
        <v>0.09</v>
      </c>
      <c r="E32" s="18"/>
      <c r="F32" s="24"/>
      <c r="G32" s="20">
        <f t="shared" si="6"/>
        <v>-0.58393929927581933</v>
      </c>
      <c r="H32" s="85">
        <f t="shared" si="7"/>
        <v>-0.58316593679913831</v>
      </c>
      <c r="I32" s="21">
        <f t="shared" si="58"/>
        <v>4.29</v>
      </c>
      <c r="J32" s="21">
        <f t="shared" si="69"/>
        <v>4.2249999999999996</v>
      </c>
      <c r="K32" s="26">
        <f t="shared" si="70"/>
        <v>3.9772222222222218</v>
      </c>
      <c r="L32" s="26">
        <f t="shared" si="71"/>
        <v>-0.24777777777777787</v>
      </c>
      <c r="M32" s="65">
        <f t="shared" si="72"/>
        <v>-0.31277777777777827</v>
      </c>
      <c r="N32" s="36"/>
      <c r="O32" s="14">
        <f t="shared" si="24"/>
        <v>-0.95190560107645872</v>
      </c>
      <c r="P32" s="57">
        <f t="shared" si="8"/>
        <v>3.0100000000000001E-3</v>
      </c>
      <c r="Q32" s="41"/>
      <c r="R32" s="14"/>
      <c r="S32" s="18"/>
      <c r="U32" s="20">
        <f t="shared" si="9"/>
        <v>-2.9983769516274581</v>
      </c>
      <c r="V32" s="20">
        <f t="shared" si="10"/>
        <v>-2.9960568641974152</v>
      </c>
      <c r="W32" s="21">
        <f t="shared" si="73"/>
        <v>3.21</v>
      </c>
      <c r="X32" s="21">
        <f t="shared" si="74"/>
        <v>3.2550000000000003</v>
      </c>
      <c r="Y32" s="26">
        <f t="shared" si="75"/>
        <v>3.342222222222222</v>
      </c>
      <c r="Z32" s="26">
        <f t="shared" si="76"/>
        <v>8.7222222222221646E-2</v>
      </c>
      <c r="AA32" s="65">
        <f t="shared" si="77"/>
        <v>0.13222222222222202</v>
      </c>
      <c r="AB32" s="36"/>
      <c r="AC32" s="14">
        <f t="shared" si="47"/>
        <v>0.9173943969962125</v>
      </c>
      <c r="AD32" s="57">
        <f t="shared" si="48"/>
        <v>-1.12E-2</v>
      </c>
      <c r="AE32" s="41"/>
      <c r="AF32" s="14"/>
      <c r="AG32" s="18"/>
      <c r="AH32" s="24"/>
      <c r="AI32" s="20">
        <f t="shared" si="12"/>
        <v>-4.979731616882388</v>
      </c>
      <c r="AJ32" s="20">
        <f t="shared" si="13"/>
        <v>-4.9727713545922585</v>
      </c>
      <c r="AK32" s="21">
        <f t="shared" si="22"/>
        <v>2.9350000000000001</v>
      </c>
      <c r="AL32" s="21">
        <f t="shared" si="49"/>
        <v>2.9194444444444443</v>
      </c>
      <c r="AM32" s="26">
        <f t="shared" si="50"/>
        <v>2.8996296296296298</v>
      </c>
      <c r="AN32" s="26">
        <f t="shared" si="51"/>
        <v>-1.9814814814814508E-2</v>
      </c>
      <c r="AO32" s="65">
        <f t="shared" si="52"/>
        <v>-3.5370370370370274E-2</v>
      </c>
      <c r="AP32" s="36"/>
      <c r="AQ32" s="14">
        <f t="shared" si="2"/>
        <v>0.9941298596450987</v>
      </c>
      <c r="AR32" s="57">
        <f t="shared" si="57"/>
        <v>-3.9600000000000003E-2</v>
      </c>
      <c r="AS32" s="14"/>
      <c r="AT32" s="14"/>
      <c r="AU32" s="23"/>
      <c r="AV32" s="24"/>
      <c r="AW32" s="20">
        <f t="shared" si="15"/>
        <v>-4.1584206666471362</v>
      </c>
      <c r="AX32" s="20">
        <f t="shared" si="16"/>
        <v>-4.1375398797767486</v>
      </c>
      <c r="AY32" s="21">
        <f t="shared" si="17"/>
        <v>2.98875</v>
      </c>
      <c r="AZ32" s="21">
        <f t="shared" si="53"/>
        <v>2.9858796296296295</v>
      </c>
      <c r="BA32" s="26">
        <f t="shared" si="54"/>
        <v>3.0075617283950615</v>
      </c>
      <c r="BB32" s="26">
        <f t="shared" si="55"/>
        <v>2.1682098765432034E-2</v>
      </c>
      <c r="BC32" s="65">
        <f t="shared" si="56"/>
        <v>1.8811728395061511E-2</v>
      </c>
      <c r="BD32" s="36"/>
      <c r="BE32" s="14">
        <f t="shared" si="3"/>
        <v>-3.0440149031320321E-2</v>
      </c>
      <c r="BF32" s="57">
        <f t="shared" si="23"/>
        <v>-2.9499999999999998E-2</v>
      </c>
      <c r="BG32" s="14"/>
      <c r="BH32" s="14"/>
      <c r="BI32" s="23"/>
      <c r="BK32" s="20">
        <f t="shared" si="63"/>
        <v>-2.0703419799413814</v>
      </c>
      <c r="BL32" s="80">
        <f t="shared" si="64"/>
        <v>-2.0076996193302188</v>
      </c>
      <c r="BM32" s="21">
        <f t="shared" si="42"/>
        <v>3.6986000000000008</v>
      </c>
      <c r="BN32" s="21">
        <f t="shared" si="65"/>
        <v>3.7034993464052293</v>
      </c>
      <c r="BO32" s="26">
        <f t="shared" si="66"/>
        <v>3.7055529567382512</v>
      </c>
      <c r="BP32" s="26">
        <f t="shared" si="67"/>
        <v>2.0536103330219824E-3</v>
      </c>
      <c r="BQ32" s="65">
        <f t="shared" si="68"/>
        <v>6.9529567382504709E-3</v>
      </c>
      <c r="BR32" s="36"/>
      <c r="BS32" s="14">
        <f t="shared" si="4"/>
        <v>0.55641150379564464</v>
      </c>
      <c r="BT32" s="57">
        <f t="shared" si="21"/>
        <v>0.17599999999999999</v>
      </c>
      <c r="BU32" s="41"/>
      <c r="BV32" s="49"/>
    </row>
    <row r="33" spans="1:74" ht="15.75">
      <c r="A33" s="70">
        <f t="shared" si="5"/>
        <v>4.9999999999998934E-3</v>
      </c>
      <c r="B33" s="5">
        <v>-5.165</v>
      </c>
      <c r="C33" s="75">
        <v>2.95</v>
      </c>
      <c r="D33" s="75">
        <v>0.05</v>
      </c>
      <c r="E33" s="18"/>
      <c r="F33" s="24"/>
      <c r="G33" s="20">
        <f t="shared" si="6"/>
        <v>-0.58239257432245728</v>
      </c>
      <c r="H33" s="85">
        <f t="shared" si="7"/>
        <v>-0.58161921184577625</v>
      </c>
      <c r="I33" s="21">
        <f t="shared" si="58"/>
        <v>4.0649999999999995</v>
      </c>
      <c r="J33" s="21">
        <f t="shared" si="69"/>
        <v>4.0149999999999997</v>
      </c>
      <c r="K33" s="26">
        <f t="shared" si="70"/>
        <v>3.9044444444444446</v>
      </c>
      <c r="L33" s="26">
        <f t="shared" si="71"/>
        <v>-0.11055555555555507</v>
      </c>
      <c r="M33" s="65">
        <f t="shared" si="72"/>
        <v>-0.1605555555555549</v>
      </c>
      <c r="N33" s="18"/>
      <c r="O33" s="14">
        <f t="shared" si="24"/>
        <v>-0.53225736200431872</v>
      </c>
      <c r="P33" s="57">
        <f t="shared" si="8"/>
        <v>3.0100000000000001E-3</v>
      </c>
      <c r="Q33" s="24"/>
      <c r="R33" s="24"/>
      <c r="S33" s="18"/>
      <c r="T33" s="16"/>
      <c r="U33" s="20">
        <f t="shared" si="9"/>
        <v>-2.9937367767673719</v>
      </c>
      <c r="V33" s="20">
        <f t="shared" si="10"/>
        <v>-2.9914166893373291</v>
      </c>
      <c r="W33" s="21">
        <f t="shared" si="73"/>
        <v>3.1950000000000003</v>
      </c>
      <c r="X33" s="21">
        <f t="shared" si="74"/>
        <v>3.1716666666666669</v>
      </c>
      <c r="Y33" s="26">
        <f t="shared" si="75"/>
        <v>3.3294444444444444</v>
      </c>
      <c r="Z33" s="26">
        <f t="shared" si="76"/>
        <v>0.15777777777777757</v>
      </c>
      <c r="AA33" s="65">
        <f t="shared" si="77"/>
        <v>0.13444444444444414</v>
      </c>
      <c r="AB33" s="36"/>
      <c r="AC33" s="14">
        <f t="shared" si="47"/>
        <v>0.44694871933220026</v>
      </c>
      <c r="AD33" s="57">
        <f t="shared" si="48"/>
        <v>-1.12E-2</v>
      </c>
      <c r="AE33" s="41"/>
      <c r="AF33" s="14"/>
      <c r="AG33" s="18"/>
      <c r="AH33" s="24"/>
      <c r="AI33" s="20">
        <f t="shared" si="12"/>
        <v>-4.9658110923021299</v>
      </c>
      <c r="AJ33" s="20">
        <f t="shared" si="13"/>
        <v>-4.9588508300120004</v>
      </c>
      <c r="AK33" s="21">
        <f t="shared" si="22"/>
        <v>2.8699999999999997</v>
      </c>
      <c r="AL33" s="21">
        <f t="shared" si="49"/>
        <v>2.9516666666666667</v>
      </c>
      <c r="AM33" s="26">
        <f t="shared" si="50"/>
        <v>2.9266666666666663</v>
      </c>
      <c r="AN33" s="26">
        <f t="shared" si="51"/>
        <v>-2.5000000000000355E-2</v>
      </c>
      <c r="AO33" s="65">
        <f t="shared" si="52"/>
        <v>5.6666666666666643E-2</v>
      </c>
      <c r="AP33" s="36"/>
      <c r="AQ33" s="14">
        <f t="shared" si="2"/>
        <v>0.69200224697963253</v>
      </c>
      <c r="AR33" s="57">
        <f t="shared" si="57"/>
        <v>-3.9600000000000003E-2</v>
      </c>
      <c r="AS33" s="14"/>
      <c r="AT33" s="14"/>
      <c r="AU33" s="23"/>
      <c r="AV33" s="24"/>
      <c r="AW33" s="20">
        <f t="shared" si="15"/>
        <v>-4.1166590929063611</v>
      </c>
      <c r="AX33" s="20">
        <f t="shared" si="16"/>
        <v>-4.0957783060359736</v>
      </c>
      <c r="AY33" s="21">
        <f t="shared" si="17"/>
        <v>2.97</v>
      </c>
      <c r="AZ33" s="21">
        <f t="shared" si="53"/>
        <v>3.0212499999999998</v>
      </c>
      <c r="BA33" s="26">
        <f t="shared" si="54"/>
        <v>3.0114814814814812</v>
      </c>
      <c r="BB33" s="26">
        <f t="shared" si="55"/>
        <v>-9.7685185185185652E-3</v>
      </c>
      <c r="BC33" s="65">
        <f t="shared" si="56"/>
        <v>4.1481481481481008E-2</v>
      </c>
      <c r="BD33" s="36"/>
      <c r="BE33" s="14">
        <f t="shared" si="3"/>
        <v>-0.66580824332245658</v>
      </c>
      <c r="BF33" s="57">
        <f t="shared" si="23"/>
        <v>-2.9499999999999998E-2</v>
      </c>
      <c r="BG33" s="14"/>
      <c r="BH33" s="14"/>
      <c r="BI33" s="23"/>
      <c r="BK33" s="20">
        <f t="shared" si="63"/>
        <v>-1.9450572587190553</v>
      </c>
      <c r="BL33" s="80">
        <f t="shared" si="64"/>
        <v>-1.8824148981078928</v>
      </c>
      <c r="BM33" s="21">
        <f t="shared" si="42"/>
        <v>3.7250980392156863</v>
      </c>
      <c r="BN33" s="21">
        <f t="shared" si="65"/>
        <v>3.737032679738562</v>
      </c>
      <c r="BO33" s="26">
        <f t="shared" si="66"/>
        <v>3.729707078602051</v>
      </c>
      <c r="BP33" s="26">
        <f t="shared" si="67"/>
        <v>-7.3256011365110396E-3</v>
      </c>
      <c r="BQ33" s="65">
        <f t="shared" si="68"/>
        <v>4.6090393863646995E-3</v>
      </c>
      <c r="BR33" s="36"/>
      <c r="BS33" s="14">
        <f t="shared" si="4"/>
        <v>-0.10786070484538923</v>
      </c>
      <c r="BT33" s="57">
        <f t="shared" si="21"/>
        <v>0.17599999999999999</v>
      </c>
      <c r="BU33" s="41"/>
      <c r="BV33" s="49"/>
    </row>
    <row r="34" spans="1:74" ht="15.75">
      <c r="A34" s="70">
        <f t="shared" si="5"/>
        <v>4.9999999999998934E-3</v>
      </c>
      <c r="B34" s="5">
        <v>-5.16</v>
      </c>
      <c r="C34" s="75">
        <v>2.82</v>
      </c>
      <c r="D34" s="75">
        <v>0.13</v>
      </c>
      <c r="E34" s="18"/>
      <c r="F34" s="24"/>
      <c r="G34" s="20">
        <f t="shared" si="6"/>
        <v>-0.58084584936909522</v>
      </c>
      <c r="H34" s="85">
        <f t="shared" si="7"/>
        <v>-0.5800724868924142</v>
      </c>
      <c r="I34" s="21">
        <f t="shared" si="58"/>
        <v>3.69</v>
      </c>
      <c r="J34" s="21">
        <f t="shared" si="69"/>
        <v>3.7633333333333332</v>
      </c>
      <c r="K34" s="26">
        <f t="shared" si="70"/>
        <v>3.8533333333333335</v>
      </c>
      <c r="L34" s="26">
        <f t="shared" si="71"/>
        <v>9.0000000000000302E-2</v>
      </c>
      <c r="M34" s="65">
        <f t="shared" si="72"/>
        <v>0.16333333333333355</v>
      </c>
      <c r="N34" s="18"/>
      <c r="O34" s="14">
        <f t="shared" si="24"/>
        <v>0.13644001213135548</v>
      </c>
      <c r="P34" s="57">
        <f t="shared" si="8"/>
        <v>3.0100000000000001E-3</v>
      </c>
      <c r="Q34" s="24"/>
      <c r="R34" s="24"/>
      <c r="S34" s="18"/>
      <c r="T34" s="16"/>
      <c r="U34" s="20">
        <f t="shared" si="9"/>
        <v>-2.9890966019072858</v>
      </c>
      <c r="V34" s="20">
        <f t="shared" si="10"/>
        <v>-2.9867765144772429</v>
      </c>
      <c r="W34" s="21">
        <f t="shared" si="73"/>
        <v>3.11</v>
      </c>
      <c r="X34" s="21">
        <f t="shared" si="74"/>
        <v>3.22</v>
      </c>
      <c r="Y34" s="26">
        <f t="shared" si="75"/>
        <v>3.3144444444444447</v>
      </c>
      <c r="Z34" s="26">
        <f t="shared" si="76"/>
        <v>9.4444444444444553E-2</v>
      </c>
      <c r="AA34" s="65">
        <f t="shared" si="77"/>
        <v>0.20444444444444487</v>
      </c>
      <c r="AB34" s="36"/>
      <c r="AC34" s="14">
        <f t="shared" si="47"/>
        <v>-0.2326292313890298</v>
      </c>
      <c r="AD34" s="57">
        <f t="shared" si="48"/>
        <v>-1.12E-2</v>
      </c>
      <c r="AE34" s="41"/>
      <c r="AF34" s="14"/>
      <c r="AG34" s="18"/>
      <c r="AH34" s="24"/>
      <c r="AI34" s="20">
        <f t="shared" si="12"/>
        <v>-4.9518905677218719</v>
      </c>
      <c r="AJ34" s="20">
        <f t="shared" si="13"/>
        <v>-4.9449303054317424</v>
      </c>
      <c r="AK34" s="21">
        <f t="shared" si="22"/>
        <v>3.0500000000000003</v>
      </c>
      <c r="AL34" s="21">
        <f t="shared" si="49"/>
        <v>2.9411111111111108</v>
      </c>
      <c r="AM34" s="26">
        <f t="shared" si="50"/>
        <v>2.9711111111111115</v>
      </c>
      <c r="AN34" s="26">
        <f t="shared" si="51"/>
        <v>3.0000000000000693E-2</v>
      </c>
      <c r="AO34" s="65">
        <f t="shared" si="52"/>
        <v>-7.8888888888888786E-2</v>
      </c>
      <c r="AP34" s="36"/>
      <c r="AQ34" s="14">
        <f t="shared" si="2"/>
        <v>6.6079092204102866E-2</v>
      </c>
      <c r="AR34" s="57">
        <f t="shared" si="57"/>
        <v>-3.9600000000000003E-2</v>
      </c>
      <c r="AS34" s="14"/>
      <c r="AT34" s="14"/>
      <c r="AU34" s="23"/>
      <c r="AV34" s="24"/>
      <c r="AW34" s="20">
        <f t="shared" si="15"/>
        <v>-4.0748975191655861</v>
      </c>
      <c r="AX34" s="20">
        <f t="shared" si="16"/>
        <v>-4.0540167322951985</v>
      </c>
      <c r="AY34" s="21">
        <f t="shared" si="17"/>
        <v>3.1049999999999995</v>
      </c>
      <c r="AZ34" s="21">
        <f t="shared" si="53"/>
        <v>3.0587499999999999</v>
      </c>
      <c r="BA34" s="26">
        <f t="shared" si="54"/>
        <v>3.0150925925925924</v>
      </c>
      <c r="BB34" s="26">
        <f t="shared" si="55"/>
        <v>-4.3657407407407423E-2</v>
      </c>
      <c r="BC34" s="65">
        <f t="shared" si="56"/>
        <v>-8.9907407407407103E-2</v>
      </c>
      <c r="BD34" s="36"/>
      <c r="BE34" s="14">
        <f t="shared" si="3"/>
        <v>-0.98963726092864723</v>
      </c>
      <c r="BF34" s="57">
        <f t="shared" si="23"/>
        <v>-2.9499999999999998E-2</v>
      </c>
      <c r="BG34" s="14"/>
      <c r="BH34" s="14"/>
      <c r="BI34" s="23"/>
      <c r="BK34" s="20">
        <f t="shared" si="63"/>
        <v>-1.8197725374967293</v>
      </c>
      <c r="BL34" s="80">
        <f t="shared" si="64"/>
        <v>-1.7571301768855667</v>
      </c>
      <c r="BM34" s="21">
        <f t="shared" si="42"/>
        <v>3.7873999999999999</v>
      </c>
      <c r="BN34" s="21">
        <f t="shared" si="65"/>
        <v>3.7803660130718959</v>
      </c>
      <c r="BO34" s="26">
        <f t="shared" si="66"/>
        <v>3.7662464084080471</v>
      </c>
      <c r="BP34" s="26">
        <f t="shared" si="67"/>
        <v>-1.4119604663848762E-2</v>
      </c>
      <c r="BQ34" s="65">
        <f t="shared" si="68"/>
        <v>-2.1153591591952736E-2</v>
      </c>
      <c r="BR34" s="36"/>
      <c r="BS34" s="14">
        <f t="shared" si="4"/>
        <v>-0.72166369095105765</v>
      </c>
      <c r="BT34" s="57">
        <f t="shared" si="21"/>
        <v>0.17599999999999999</v>
      </c>
      <c r="BU34" s="41"/>
      <c r="BV34" s="49"/>
    </row>
    <row r="35" spans="1:74" ht="15.75">
      <c r="A35" s="70">
        <f t="shared" si="5"/>
        <v>4.9999999999998934E-3</v>
      </c>
      <c r="B35" s="5">
        <v>-5.1550000000000002</v>
      </c>
      <c r="C35" s="75">
        <v>2.91</v>
      </c>
      <c r="D35" s="75">
        <v>7.0000000000000007E-2</v>
      </c>
      <c r="E35" s="18"/>
      <c r="F35" s="24"/>
      <c r="G35" s="20">
        <f t="shared" si="6"/>
        <v>-0.57929912441573317</v>
      </c>
      <c r="H35" s="85">
        <f t="shared" si="7"/>
        <v>-0.57852576193905214</v>
      </c>
      <c r="I35" s="21">
        <f t="shared" si="58"/>
        <v>3.5350000000000001</v>
      </c>
      <c r="J35" s="21">
        <f t="shared" si="69"/>
        <v>3.5683333333333334</v>
      </c>
      <c r="K35" s="26">
        <f t="shared" si="70"/>
        <v>3.7949999999999999</v>
      </c>
      <c r="L35" s="26">
        <f t="shared" si="71"/>
        <v>0.22666666666666657</v>
      </c>
      <c r="M35" s="65">
        <f t="shared" si="72"/>
        <v>0.25999999999999979</v>
      </c>
      <c r="N35" s="18"/>
      <c r="O35" s="14">
        <f t="shared" si="24"/>
        <v>0.74129558822889485</v>
      </c>
      <c r="P35" s="57">
        <f t="shared" si="8"/>
        <v>3.0100000000000001E-3</v>
      </c>
      <c r="Q35" s="24"/>
      <c r="R35" s="24"/>
      <c r="S35" s="18"/>
      <c r="T35" s="16"/>
      <c r="U35" s="20">
        <f t="shared" si="9"/>
        <v>-2.9844564270471996</v>
      </c>
      <c r="V35" s="20">
        <f t="shared" si="10"/>
        <v>-2.9821363396171567</v>
      </c>
      <c r="W35" s="21">
        <f t="shared" si="73"/>
        <v>3.355</v>
      </c>
      <c r="X35" s="21">
        <f t="shared" si="74"/>
        <v>3.2983333333333333</v>
      </c>
      <c r="Y35" s="26">
        <f t="shared" si="75"/>
        <v>3.2844444444444445</v>
      </c>
      <c r="Z35" s="26">
        <f t="shared" si="76"/>
        <v>-1.388888888888884E-2</v>
      </c>
      <c r="AA35" s="65">
        <f t="shared" si="77"/>
        <v>-7.0555555555555483E-2</v>
      </c>
      <c r="AB35" s="36"/>
      <c r="AC35" s="14">
        <f t="shared" si="47"/>
        <v>-0.80335737935741514</v>
      </c>
      <c r="AD35" s="57">
        <f t="shared" si="48"/>
        <v>-1.12E-2</v>
      </c>
      <c r="AE35" s="41"/>
      <c r="AF35" s="14"/>
      <c r="AG35" s="18"/>
      <c r="AH35" s="24"/>
      <c r="AI35" s="20">
        <f t="shared" si="12"/>
        <v>-4.9379700431416138</v>
      </c>
      <c r="AJ35" s="20">
        <f t="shared" si="13"/>
        <v>-4.9310097808514843</v>
      </c>
      <c r="AK35" s="21">
        <f t="shared" si="22"/>
        <v>2.9033333333333329</v>
      </c>
      <c r="AL35" s="21">
        <f t="shared" si="49"/>
        <v>2.9527777777777779</v>
      </c>
      <c r="AM35" s="26">
        <f t="shared" si="50"/>
        <v>2.9733333333333332</v>
      </c>
      <c r="AN35" s="26">
        <f t="shared" si="51"/>
        <v>2.0555555555555216E-2</v>
      </c>
      <c r="AO35" s="65">
        <f t="shared" si="52"/>
        <v>7.0000000000000284E-2</v>
      </c>
      <c r="AP35" s="36"/>
      <c r="AQ35" s="14">
        <f t="shared" si="2"/>
        <v>-0.59076320420103212</v>
      </c>
      <c r="AR35" s="57">
        <f t="shared" si="57"/>
        <v>-3.9600000000000003E-2</v>
      </c>
      <c r="AS35" s="14"/>
      <c r="AT35" s="14"/>
      <c r="AU35" s="23"/>
      <c r="AV35" s="16"/>
      <c r="AW35" s="20">
        <f t="shared" si="15"/>
        <v>-4.033135945424811</v>
      </c>
      <c r="AX35" s="20">
        <f t="shared" si="16"/>
        <v>-4.0122551585544235</v>
      </c>
      <c r="AY35" s="21">
        <f t="shared" si="17"/>
        <v>3.1012500000000003</v>
      </c>
      <c r="AZ35" s="21">
        <f t="shared" si="53"/>
        <v>3.0735648148148145</v>
      </c>
      <c r="BA35" s="26">
        <f t="shared" si="54"/>
        <v>3.018796296296296</v>
      </c>
      <c r="BB35" s="26">
        <f t="shared" si="55"/>
        <v>-5.4768518518518494E-2</v>
      </c>
      <c r="BC35" s="65">
        <f t="shared" si="56"/>
        <v>-8.2453703703704306E-2</v>
      </c>
      <c r="BD35" s="36"/>
      <c r="BE35" s="14">
        <f t="shared" si="3"/>
        <v>-0.85040400555329709</v>
      </c>
      <c r="BF35" s="57">
        <f t="shared" si="23"/>
        <v>-2.9499999999999998E-2</v>
      </c>
      <c r="BG35" s="14"/>
      <c r="BH35" s="14"/>
      <c r="BI35" s="23"/>
      <c r="BK35" s="20">
        <f t="shared" si="63"/>
        <v>-1.6944878162744033</v>
      </c>
      <c r="BL35" s="80">
        <f t="shared" si="64"/>
        <v>-1.6318454556632407</v>
      </c>
      <c r="BM35" s="21">
        <f t="shared" si="42"/>
        <v>3.828600000000002</v>
      </c>
      <c r="BN35" s="21">
        <f t="shared" si="65"/>
        <v>3.8178928571428572</v>
      </c>
      <c r="BO35" s="26">
        <f t="shared" si="66"/>
        <v>3.7982628958632443</v>
      </c>
      <c r="BP35" s="26">
        <f t="shared" si="67"/>
        <v>-1.9629961279612917E-2</v>
      </c>
      <c r="BQ35" s="65">
        <f t="shared" si="68"/>
        <v>-3.033710413675772E-2</v>
      </c>
      <c r="BR35" s="36"/>
      <c r="BS35" s="14">
        <f t="shared" si="4"/>
        <v>-0.99779221566218657</v>
      </c>
      <c r="BT35" s="57">
        <f t="shared" si="21"/>
        <v>0.17599999999999999</v>
      </c>
      <c r="BU35" s="41"/>
      <c r="BV35" s="49"/>
    </row>
    <row r="36" spans="1:74" ht="15.75">
      <c r="A36" s="70">
        <f t="shared" si="5"/>
        <v>4.9999999999998934E-3</v>
      </c>
      <c r="B36" s="5">
        <v>-5.15</v>
      </c>
      <c r="C36" s="75">
        <v>2.89</v>
      </c>
      <c r="D36" s="75">
        <v>0.09</v>
      </c>
      <c r="E36" s="18"/>
      <c r="F36" s="24"/>
      <c r="G36" s="20">
        <f t="shared" si="6"/>
        <v>-0.57775239946237111</v>
      </c>
      <c r="H36" s="85">
        <f t="shared" si="7"/>
        <v>-0.57697903698569009</v>
      </c>
      <c r="I36" s="21">
        <f t="shared" si="58"/>
        <v>3.48</v>
      </c>
      <c r="J36" s="21">
        <f t="shared" si="69"/>
        <v>3.4800000000000004</v>
      </c>
      <c r="K36" s="26">
        <f t="shared" si="70"/>
        <v>3.7472222222222222</v>
      </c>
      <c r="L36" s="26">
        <f t="shared" si="71"/>
        <v>0.26722222222222181</v>
      </c>
      <c r="M36" s="65">
        <f t="shared" si="72"/>
        <v>0.26722222222222225</v>
      </c>
      <c r="N36" s="18"/>
      <c r="O36" s="14">
        <f t="shared" si="24"/>
        <v>0.99929072001137687</v>
      </c>
      <c r="P36" s="57">
        <f t="shared" si="8"/>
        <v>3.0100000000000001E-3</v>
      </c>
      <c r="Q36" s="24"/>
      <c r="R36" s="24"/>
      <c r="S36" s="18"/>
      <c r="T36" s="2"/>
      <c r="U36" s="20">
        <f t="shared" si="9"/>
        <v>-2.9798162521871134</v>
      </c>
      <c r="V36" s="20">
        <f t="shared" si="10"/>
        <v>-2.9774961647570706</v>
      </c>
      <c r="W36" s="21">
        <f t="shared" si="73"/>
        <v>3.43</v>
      </c>
      <c r="X36" s="21">
        <f t="shared" si="74"/>
        <v>3.3966666666666669</v>
      </c>
      <c r="Y36" s="26">
        <f t="shared" si="75"/>
        <v>3.2616666666666672</v>
      </c>
      <c r="Z36" s="26">
        <f t="shared" si="76"/>
        <v>-0.13499999999999979</v>
      </c>
      <c r="AA36" s="65">
        <f t="shared" si="77"/>
        <v>-0.168333333333333</v>
      </c>
      <c r="AB36" s="36"/>
      <c r="AC36" s="14">
        <f t="shared" si="47"/>
        <v>-0.99818568120173112</v>
      </c>
      <c r="AD36" s="57">
        <f t="shared" si="48"/>
        <v>-1.12E-2</v>
      </c>
      <c r="AE36" s="41"/>
      <c r="AF36" s="14"/>
      <c r="AG36" s="18"/>
      <c r="AH36" s="24"/>
      <c r="AI36" s="20">
        <f t="shared" si="12"/>
        <v>-4.9240495185613558</v>
      </c>
      <c r="AJ36" s="20">
        <f t="shared" si="13"/>
        <v>-4.9170892562712263</v>
      </c>
      <c r="AK36" s="21">
        <f t="shared" si="22"/>
        <v>2.9050000000000002</v>
      </c>
      <c r="AL36" s="21">
        <f t="shared" si="49"/>
        <v>2.9394444444444443</v>
      </c>
      <c r="AM36" s="26">
        <f t="shared" si="50"/>
        <v>2.9829629629629628</v>
      </c>
      <c r="AN36" s="26">
        <f t="shared" si="51"/>
        <v>4.3518518518518512E-2</v>
      </c>
      <c r="AO36" s="65">
        <f t="shared" si="52"/>
        <v>7.7962962962962568E-2</v>
      </c>
      <c r="AP36" s="36"/>
      <c r="AQ36" s="14">
        <f t="shared" si="2"/>
        <v>-0.97118083175883974</v>
      </c>
      <c r="AR36" s="57">
        <f t="shared" si="57"/>
        <v>-3.9600000000000003E-2</v>
      </c>
      <c r="AS36" s="14"/>
      <c r="AT36" s="14"/>
      <c r="AU36" s="23"/>
      <c r="AV36" s="16"/>
      <c r="AW36" s="20">
        <f t="shared" si="15"/>
        <v>-3.9913743716840355</v>
      </c>
      <c r="AX36" s="20">
        <f t="shared" si="16"/>
        <v>-3.970493584813648</v>
      </c>
      <c r="AY36" s="21">
        <f t="shared" ref="AY36:AY67" si="78">AVERAGEIFS(d18O,KyrBP,"&gt;"&amp;AW36,KyrBP,"&lt;="&amp;AW37)</f>
        <v>3.0144444444444445</v>
      </c>
      <c r="AZ36" s="21">
        <f t="shared" si="53"/>
        <v>3.0243981481481481</v>
      </c>
      <c r="BA36" s="26">
        <f t="shared" si="54"/>
        <v>3.0241975308641975</v>
      </c>
      <c r="BB36" s="26">
        <f t="shared" si="55"/>
        <v>-2.006172839505993E-4</v>
      </c>
      <c r="BC36" s="65">
        <f t="shared" si="56"/>
        <v>9.753086419753032E-3</v>
      </c>
      <c r="BD36" s="36"/>
      <c r="BE36" s="14">
        <f t="shared" si="3"/>
        <v>-0.31325726479180116</v>
      </c>
      <c r="BF36" s="57">
        <f t="shared" si="23"/>
        <v>-2.9499999999999998E-2</v>
      </c>
      <c r="BG36" s="14"/>
      <c r="BH36" s="14"/>
      <c r="BI36" s="23"/>
      <c r="BK36" s="20">
        <f t="shared" si="63"/>
        <v>-1.5692030950520772</v>
      </c>
      <c r="BL36" s="80">
        <f t="shared" si="64"/>
        <v>-1.5065607344409147</v>
      </c>
      <c r="BM36" s="21">
        <f t="shared" si="42"/>
        <v>3.8376785714285711</v>
      </c>
      <c r="BN36" s="21">
        <f t="shared" si="65"/>
        <v>3.8298885560675888</v>
      </c>
      <c r="BO36" s="26">
        <f t="shared" si="66"/>
        <v>3.8307172168508981</v>
      </c>
      <c r="BP36" s="26">
        <f t="shared" si="67"/>
        <v>8.2866078330923187E-4</v>
      </c>
      <c r="BQ36" s="65">
        <f t="shared" si="68"/>
        <v>-6.9613545776729957E-3</v>
      </c>
      <c r="BR36" s="36"/>
      <c r="BS36" s="14">
        <f t="shared" si="4"/>
        <v>-0.8070426734397208</v>
      </c>
      <c r="BT36" s="57">
        <f t="shared" si="21"/>
        <v>0.17599999999999999</v>
      </c>
      <c r="BU36" s="41"/>
      <c r="BV36" s="49"/>
    </row>
    <row r="37" spans="1:74" ht="15.75">
      <c r="A37" s="70">
        <f t="shared" si="5"/>
        <v>5.0000000000007816E-3</v>
      </c>
      <c r="B37" s="5">
        <v>-5.1449999999999996</v>
      </c>
      <c r="C37" s="75">
        <v>2.9</v>
      </c>
      <c r="D37" s="75">
        <v>0.05</v>
      </c>
      <c r="E37" s="18"/>
      <c r="F37" s="24"/>
      <c r="G37" s="20">
        <f t="shared" si="6"/>
        <v>-0.57620567450900906</v>
      </c>
      <c r="H37" s="85">
        <f t="shared" si="7"/>
        <v>-0.57543231203232803</v>
      </c>
      <c r="I37" s="21">
        <f t="shared" si="58"/>
        <v>3.4249999999999998</v>
      </c>
      <c r="J37" s="21">
        <f t="shared" si="69"/>
        <v>3.5449999999999999</v>
      </c>
      <c r="K37" s="26">
        <f t="shared" si="70"/>
        <v>3.7083333333333335</v>
      </c>
      <c r="L37" s="26">
        <f t="shared" si="71"/>
        <v>0.16333333333333355</v>
      </c>
      <c r="M37" s="65">
        <f t="shared" si="72"/>
        <v>0.28333333333333366</v>
      </c>
      <c r="N37" s="18"/>
      <c r="O37" s="14">
        <f t="shared" si="24"/>
        <v>0.78970661802128006</v>
      </c>
      <c r="P37" s="57">
        <f t="shared" si="8"/>
        <v>3.0100000000000001E-3</v>
      </c>
      <c r="Q37" s="24"/>
      <c r="R37" s="24"/>
      <c r="S37" s="18"/>
      <c r="T37" s="16"/>
      <c r="U37" s="20">
        <f t="shared" si="9"/>
        <v>-2.9751760773270273</v>
      </c>
      <c r="V37" s="20">
        <f t="shared" si="10"/>
        <v>-2.9728559898969844</v>
      </c>
      <c r="W37" s="21">
        <f t="shared" si="73"/>
        <v>3.4050000000000002</v>
      </c>
      <c r="X37" s="21">
        <f t="shared" si="74"/>
        <v>3.3866666666666667</v>
      </c>
      <c r="Y37" s="26">
        <f t="shared" si="75"/>
        <v>3.242777777777778</v>
      </c>
      <c r="Z37" s="26">
        <f t="shared" si="76"/>
        <v>-0.14388888888888873</v>
      </c>
      <c r="AA37" s="65">
        <f t="shared" si="77"/>
        <v>-0.16222222222222227</v>
      </c>
      <c r="AB37" s="36"/>
      <c r="AC37" s="14">
        <f t="shared" si="47"/>
        <v>-0.7259518092136007</v>
      </c>
      <c r="AD37" s="57">
        <f t="shared" si="48"/>
        <v>-1.12E-2</v>
      </c>
      <c r="AE37" s="41"/>
      <c r="AF37" s="14"/>
      <c r="AG37" s="18"/>
      <c r="AH37" s="24"/>
      <c r="AI37" s="20">
        <f t="shared" si="12"/>
        <v>-4.9101289939810977</v>
      </c>
      <c r="AJ37" s="20">
        <f t="shared" si="13"/>
        <v>-4.9031687316909682</v>
      </c>
      <c r="AK37" s="21">
        <f t="shared" si="22"/>
        <v>3.01</v>
      </c>
      <c r="AL37" s="21">
        <f t="shared" si="49"/>
        <v>3.0549999999999997</v>
      </c>
      <c r="AM37" s="26">
        <f t="shared" si="50"/>
        <v>3.0201851851851846</v>
      </c>
      <c r="AN37" s="26">
        <f t="shared" si="51"/>
        <v>-3.4814814814815076E-2</v>
      </c>
      <c r="AO37" s="65">
        <f t="shared" si="52"/>
        <v>1.0185185185184853E-2</v>
      </c>
      <c r="AP37" s="36"/>
      <c r="AQ37" s="14">
        <f t="shared" si="2"/>
        <v>-0.89717215466405176</v>
      </c>
      <c r="AR37" s="57">
        <f t="shared" si="57"/>
        <v>-3.9600000000000003E-2</v>
      </c>
      <c r="AS37" s="14"/>
      <c r="AT37" s="14"/>
      <c r="AU37" s="23"/>
      <c r="AV37" s="16"/>
      <c r="AW37" s="20">
        <f t="shared" si="15"/>
        <v>-3.94961279794326</v>
      </c>
      <c r="AX37" s="20">
        <f t="shared" si="16"/>
        <v>-3.9287320110728725</v>
      </c>
      <c r="AY37" s="21">
        <f t="shared" si="78"/>
        <v>2.9575</v>
      </c>
      <c r="AZ37" s="21">
        <f t="shared" si="53"/>
        <v>2.9973148148148145</v>
      </c>
      <c r="BA37" s="26">
        <f t="shared" si="54"/>
        <v>3.0296141975308641</v>
      </c>
      <c r="BB37" s="26">
        <f t="shared" si="55"/>
        <v>3.2299382716049596E-2</v>
      </c>
      <c r="BC37" s="65">
        <f t="shared" si="56"/>
        <v>7.2114197530864121E-2</v>
      </c>
      <c r="BD37" s="36"/>
      <c r="BE37" s="14">
        <f t="shared" si="3"/>
        <v>0.3704660316324776</v>
      </c>
      <c r="BF37" s="57">
        <f t="shared" si="23"/>
        <v>-2.9499999999999998E-2</v>
      </c>
      <c r="BG37" s="14"/>
      <c r="BH37" s="14"/>
      <c r="BI37" s="23"/>
      <c r="BK37" s="20">
        <f t="shared" si="63"/>
        <v>-1.4439183738297512</v>
      </c>
      <c r="BL37" s="80">
        <f t="shared" si="64"/>
        <v>-1.3812760132185886</v>
      </c>
      <c r="BM37" s="21">
        <f t="shared" si="42"/>
        <v>3.8233870967741934</v>
      </c>
      <c r="BN37" s="21">
        <f t="shared" si="65"/>
        <v>3.8597732121522443</v>
      </c>
      <c r="BO37" s="26">
        <f t="shared" si="66"/>
        <v>3.8739768288438423</v>
      </c>
      <c r="BP37" s="26">
        <f t="shared" si="67"/>
        <v>1.4203616691597976E-2</v>
      </c>
      <c r="BQ37" s="65">
        <f t="shared" si="68"/>
        <v>5.0589732069648896E-2</v>
      </c>
      <c r="BR37" s="36"/>
      <c r="BS37" s="14">
        <f t="shared" si="4"/>
        <v>-0.23866889503457581</v>
      </c>
      <c r="BT37" s="57">
        <f t="shared" si="21"/>
        <v>0.17599999999999999</v>
      </c>
      <c r="BU37" s="41"/>
      <c r="BV37" s="49"/>
    </row>
    <row r="38" spans="1:74" ht="15.75">
      <c r="A38" s="70">
        <f t="shared" si="5"/>
        <v>4.9999999999998934E-3</v>
      </c>
      <c r="B38" s="5">
        <v>-5.14</v>
      </c>
      <c r="C38" s="75">
        <v>2.94</v>
      </c>
      <c r="D38" s="75">
        <v>7.0000000000000007E-2</v>
      </c>
      <c r="E38" s="18"/>
      <c r="F38" s="24"/>
      <c r="G38" s="20">
        <f t="shared" si="6"/>
        <v>-0.574658949555647</v>
      </c>
      <c r="H38" s="85">
        <f t="shared" si="7"/>
        <v>-0.57388558707896598</v>
      </c>
      <c r="I38" s="21">
        <f t="shared" si="58"/>
        <v>3.73</v>
      </c>
      <c r="J38" s="21">
        <f t="shared" si="69"/>
        <v>3.5916666666666663</v>
      </c>
      <c r="K38" s="26">
        <f t="shared" si="70"/>
        <v>3.6977777777777781</v>
      </c>
      <c r="L38" s="26">
        <f t="shared" si="71"/>
        <v>0.10611111111111171</v>
      </c>
      <c r="M38" s="65">
        <f t="shared" si="72"/>
        <v>-3.222222222222193E-2</v>
      </c>
      <c r="N38" s="18"/>
      <c r="O38" s="14">
        <f t="shared" si="24"/>
        <v>0.21061001284754874</v>
      </c>
      <c r="P38" s="57">
        <f t="shared" si="8"/>
        <v>3.0100000000000001E-3</v>
      </c>
      <c r="Q38" s="24"/>
      <c r="R38" s="24"/>
      <c r="S38" s="18"/>
      <c r="T38" s="16"/>
      <c r="U38" s="20">
        <f t="shared" si="9"/>
        <v>-2.9705359024669411</v>
      </c>
      <c r="V38" s="20">
        <f t="shared" si="10"/>
        <v>-2.9682158150368982</v>
      </c>
      <c r="W38" s="21">
        <f t="shared" si="73"/>
        <v>3.3250000000000002</v>
      </c>
      <c r="X38" s="21">
        <f t="shared" si="74"/>
        <v>3.3000000000000003</v>
      </c>
      <c r="Y38" s="26">
        <f t="shared" si="75"/>
        <v>3.2205555555555558</v>
      </c>
      <c r="Z38" s="26">
        <f t="shared" si="76"/>
        <v>-7.9444444444444429E-2</v>
      </c>
      <c r="AA38" s="65">
        <f t="shared" si="77"/>
        <v>-0.10444444444444434</v>
      </c>
      <c r="AB38" s="36"/>
      <c r="AC38" s="14">
        <f t="shared" si="47"/>
        <v>-0.11403701763883749</v>
      </c>
      <c r="AD38" s="57">
        <f t="shared" si="48"/>
        <v>-1.12E-2</v>
      </c>
      <c r="AE38" s="41"/>
      <c r="AF38" s="14"/>
      <c r="AG38" s="18"/>
      <c r="AH38" s="24"/>
      <c r="AI38" s="20">
        <f t="shared" si="12"/>
        <v>-4.8962084694008396</v>
      </c>
      <c r="AJ38" s="20">
        <f t="shared" si="13"/>
        <v>-4.8892482071107102</v>
      </c>
      <c r="AK38" s="21">
        <f t="shared" si="22"/>
        <v>3.25</v>
      </c>
      <c r="AL38" s="21">
        <f t="shared" si="49"/>
        <v>3.0477777777777777</v>
      </c>
      <c r="AM38" s="26">
        <f t="shared" si="50"/>
        <v>3.0290740740740736</v>
      </c>
      <c r="AN38" s="26">
        <f t="shared" si="51"/>
        <v>-1.8703703703704111E-2</v>
      </c>
      <c r="AO38" s="65">
        <f t="shared" si="52"/>
        <v>-0.22092592592592641</v>
      </c>
      <c r="AP38" s="36"/>
      <c r="AQ38" s="14">
        <f t="shared" si="2"/>
        <v>-0.40336665544411276</v>
      </c>
      <c r="AR38" s="57">
        <f t="shared" si="57"/>
        <v>-3.9600000000000003E-2</v>
      </c>
      <c r="AS38" s="14"/>
      <c r="AT38" s="14"/>
      <c r="AU38" s="23"/>
      <c r="AV38" s="16"/>
      <c r="AW38" s="20">
        <f t="shared" si="15"/>
        <v>-3.9078512242024845</v>
      </c>
      <c r="AX38" s="20">
        <f t="shared" si="16"/>
        <v>-3.886970437332097</v>
      </c>
      <c r="AY38" s="21">
        <f t="shared" si="78"/>
        <v>3.02</v>
      </c>
      <c r="AZ38" s="21">
        <f t="shared" si="53"/>
        <v>2.9969444444444444</v>
      </c>
      <c r="BA38" s="26">
        <f t="shared" si="54"/>
        <v>3.0380092592592591</v>
      </c>
      <c r="BB38" s="26">
        <f t="shared" si="55"/>
        <v>4.1064814814814721E-2</v>
      </c>
      <c r="BC38" s="65">
        <f t="shared" si="56"/>
        <v>1.8009259259259114E-2</v>
      </c>
      <c r="BD38" s="36"/>
      <c r="BE38" s="14">
        <f t="shared" si="3"/>
        <v>0.88084415458459953</v>
      </c>
      <c r="BF38" s="57">
        <f t="shared" si="23"/>
        <v>-2.9499999999999998E-2</v>
      </c>
      <c r="BG38" s="14"/>
      <c r="BH38" s="14"/>
      <c r="BI38" s="23"/>
      <c r="BK38" s="20">
        <f t="shared" si="63"/>
        <v>-1.3186336526074252</v>
      </c>
      <c r="BL38" s="80">
        <f t="shared" si="64"/>
        <v>-1.2559912919962626</v>
      </c>
      <c r="BM38" s="21">
        <f t="shared" si="42"/>
        <v>3.9182539682539681</v>
      </c>
      <c r="BN38" s="21">
        <f t="shared" si="65"/>
        <v>3.873396484041645</v>
      </c>
      <c r="BO38" s="26">
        <f t="shared" si="66"/>
        <v>3.9244677277123512</v>
      </c>
      <c r="BP38" s="26">
        <f t="shared" si="67"/>
        <v>5.1071243670706146E-2</v>
      </c>
      <c r="BQ38" s="65">
        <f t="shared" si="68"/>
        <v>6.2137594583830946E-3</v>
      </c>
      <c r="BR38" s="36"/>
      <c r="BS38" s="14">
        <f t="shared" si="4"/>
        <v>0.44138071186655531</v>
      </c>
      <c r="BT38" s="57">
        <f t="shared" si="21"/>
        <v>0.17599999999999999</v>
      </c>
      <c r="BU38" s="41"/>
      <c r="BV38" s="49"/>
    </row>
    <row r="39" spans="1:74" ht="15.75">
      <c r="A39" s="70">
        <f t="shared" si="5"/>
        <v>4.9999999999998934E-3</v>
      </c>
      <c r="B39" s="5">
        <v>-5.1349999999999998</v>
      </c>
      <c r="C39" s="75">
        <v>2.65</v>
      </c>
      <c r="D39" s="75">
        <v>0.08</v>
      </c>
      <c r="E39" s="18"/>
      <c r="F39" s="24"/>
      <c r="G39" s="20">
        <f t="shared" si="6"/>
        <v>-0.57311222460228495</v>
      </c>
      <c r="H39" s="85">
        <f t="shared" si="7"/>
        <v>-0.57233886212560392</v>
      </c>
      <c r="I39" s="21">
        <f t="shared" si="58"/>
        <v>3.62</v>
      </c>
      <c r="J39" s="21">
        <f t="shared" si="69"/>
        <v>3.7466666666666666</v>
      </c>
      <c r="K39" s="26">
        <f t="shared" si="70"/>
        <v>3.7166666666666668</v>
      </c>
      <c r="L39" s="26">
        <f t="shared" si="71"/>
        <v>-2.9999999999999805E-2</v>
      </c>
      <c r="M39" s="65">
        <f t="shared" si="72"/>
        <v>9.6666666666666679E-2</v>
      </c>
      <c r="N39" s="18"/>
      <c r="O39" s="14">
        <f t="shared" si="24"/>
        <v>-0.46703335800712875</v>
      </c>
      <c r="P39" s="57">
        <f t="shared" si="8"/>
        <v>3.0100000000000001E-3</v>
      </c>
      <c r="Q39" s="24"/>
      <c r="R39" s="24"/>
      <c r="S39" s="18"/>
      <c r="T39" s="16"/>
      <c r="U39" s="20">
        <f t="shared" si="9"/>
        <v>-2.9658957276068549</v>
      </c>
      <c r="V39" s="20">
        <f t="shared" si="10"/>
        <v>-2.9635756401768121</v>
      </c>
      <c r="W39" s="21">
        <f t="shared" si="73"/>
        <v>3.17</v>
      </c>
      <c r="X39" s="21">
        <f t="shared" si="74"/>
        <v>3.2166666666666668</v>
      </c>
      <c r="Y39" s="26">
        <f t="shared" si="75"/>
        <v>3.2027777777777779</v>
      </c>
      <c r="Z39" s="26">
        <f t="shared" si="76"/>
        <v>-1.388888888888884E-2</v>
      </c>
      <c r="AA39" s="65">
        <f t="shared" si="77"/>
        <v>3.2777777777778017E-2</v>
      </c>
      <c r="AB39" s="36"/>
      <c r="AC39" s="14">
        <f t="shared" si="47"/>
        <v>0.55123696186950033</v>
      </c>
      <c r="AD39" s="57">
        <f t="shared" si="48"/>
        <v>-1.12E-2</v>
      </c>
      <c r="AE39" s="41"/>
      <c r="AF39" s="14"/>
      <c r="AG39" s="18"/>
      <c r="AH39" s="24"/>
      <c r="AI39" s="20">
        <f t="shared" si="12"/>
        <v>-4.8822879448205816</v>
      </c>
      <c r="AJ39" s="20">
        <f t="shared" si="13"/>
        <v>-4.8753276825304521</v>
      </c>
      <c r="AK39" s="21">
        <f t="shared" si="22"/>
        <v>2.8833333333333329</v>
      </c>
      <c r="AL39" s="21">
        <f t="shared" si="49"/>
        <v>3.0577777777777779</v>
      </c>
      <c r="AM39" s="26">
        <f t="shared" si="50"/>
        <v>3.0238888888888891</v>
      </c>
      <c r="AN39" s="26">
        <f t="shared" si="51"/>
        <v>-3.3888888888888857E-2</v>
      </c>
      <c r="AO39" s="65">
        <f t="shared" si="52"/>
        <v>0.14055555555555621</v>
      </c>
      <c r="AP39" s="36"/>
      <c r="AQ39" s="14">
        <f t="shared" si="2"/>
        <v>0.27917858477910407</v>
      </c>
      <c r="AR39" s="57">
        <f t="shared" si="57"/>
        <v>-3.9600000000000003E-2</v>
      </c>
      <c r="AS39" s="14"/>
      <c r="AT39" s="14"/>
      <c r="AU39" s="23"/>
      <c r="AV39" s="16"/>
      <c r="AW39" s="20">
        <f t="shared" si="15"/>
        <v>-3.866089650461709</v>
      </c>
      <c r="AX39" s="20">
        <f t="shared" si="16"/>
        <v>-3.8452088635913215</v>
      </c>
      <c r="AY39" s="21">
        <f t="shared" si="78"/>
        <v>3.0133333333333332</v>
      </c>
      <c r="AZ39" s="21">
        <f t="shared" si="53"/>
        <v>3.0269444444444442</v>
      </c>
      <c r="BA39" s="26">
        <f t="shared" si="54"/>
        <v>3.0431481481481484</v>
      </c>
      <c r="BB39" s="26">
        <f t="shared" si="55"/>
        <v>1.6203703703704164E-2</v>
      </c>
      <c r="BC39" s="65">
        <f t="shared" si="56"/>
        <v>2.9814814814815183E-2</v>
      </c>
      <c r="BD39" s="36"/>
      <c r="BE39" s="14">
        <f t="shared" si="3"/>
        <v>0.97906550811425641</v>
      </c>
      <c r="BF39" s="57">
        <f t="shared" si="23"/>
        <v>-2.9499999999999998E-2</v>
      </c>
      <c r="BG39" s="14"/>
      <c r="BH39" s="14"/>
      <c r="BI39" s="23"/>
      <c r="BK39" s="20">
        <f t="shared" si="63"/>
        <v>-1.1933489313850991</v>
      </c>
      <c r="BL39" s="80">
        <f t="shared" si="64"/>
        <v>-1.1307065707739365</v>
      </c>
      <c r="BM39" s="21">
        <f t="shared" si="42"/>
        <v>3.8785483870967727</v>
      </c>
      <c r="BN39" s="21">
        <f t="shared" si="65"/>
        <v>3.9252304147465433</v>
      </c>
      <c r="BO39" s="26">
        <f t="shared" si="66"/>
        <v>3.968395505490129</v>
      </c>
      <c r="BP39" s="26">
        <f t="shared" si="67"/>
        <v>4.3165090743585655E-2</v>
      </c>
      <c r="BQ39" s="65">
        <f t="shared" si="68"/>
        <v>8.984711839335624E-2</v>
      </c>
      <c r="BR39" s="36"/>
      <c r="BS39" s="14">
        <f t="shared" si="4"/>
        <v>0.91490337828512125</v>
      </c>
      <c r="BT39" s="57">
        <f t="shared" si="21"/>
        <v>0.17599999999999999</v>
      </c>
      <c r="BU39" s="41"/>
      <c r="BV39" s="49"/>
    </row>
    <row r="40" spans="1:74" ht="15.75">
      <c r="A40" s="70">
        <f t="shared" si="5"/>
        <v>4.9999999999998934E-3</v>
      </c>
      <c r="B40" s="5">
        <v>-5.13</v>
      </c>
      <c r="C40" s="75">
        <v>2.68</v>
      </c>
      <c r="D40" s="75">
        <v>0.06</v>
      </c>
      <c r="E40" s="18"/>
      <c r="F40" s="24"/>
      <c r="G40" s="20">
        <f t="shared" si="6"/>
        <v>-0.57156549964892289</v>
      </c>
      <c r="H40" s="85">
        <f t="shared" si="7"/>
        <v>-0.57079213717224186</v>
      </c>
      <c r="I40" s="21">
        <f t="shared" si="58"/>
        <v>3.89</v>
      </c>
      <c r="J40" s="21">
        <f t="shared" si="69"/>
        <v>3.8166666666666664</v>
      </c>
      <c r="K40" s="26">
        <f t="shared" si="70"/>
        <v>3.7666666666666666</v>
      </c>
      <c r="L40" s="26">
        <f t="shared" si="71"/>
        <v>-4.9999999999999822E-2</v>
      </c>
      <c r="M40" s="65">
        <f t="shared" si="72"/>
        <v>-0.12333333333333352</v>
      </c>
      <c r="N40" s="18"/>
      <c r="O40" s="14">
        <f t="shared" si="24"/>
        <v>-0.92614663015261667</v>
      </c>
      <c r="P40" s="57">
        <f t="shared" si="8"/>
        <v>3.0100000000000001E-3</v>
      </c>
      <c r="Q40" s="24"/>
      <c r="R40" s="24"/>
      <c r="S40" s="18"/>
      <c r="T40" s="16"/>
      <c r="U40" s="20">
        <f t="shared" si="9"/>
        <v>-2.9612555527467688</v>
      </c>
      <c r="V40" s="20">
        <f t="shared" si="10"/>
        <v>-2.9589354653167259</v>
      </c>
      <c r="W40" s="21">
        <f t="shared" si="73"/>
        <v>3.1550000000000002</v>
      </c>
      <c r="X40" s="21">
        <f t="shared" si="74"/>
        <v>3.1216666666666666</v>
      </c>
      <c r="Y40" s="26">
        <f t="shared" si="75"/>
        <v>3.1655555555555552</v>
      </c>
      <c r="Z40" s="26">
        <f t="shared" si="76"/>
        <v>4.3888888888888644E-2</v>
      </c>
      <c r="AA40" s="65">
        <f t="shared" si="77"/>
        <v>1.0555555555554985E-2</v>
      </c>
      <c r="AB40" s="36"/>
      <c r="AC40" s="14">
        <f t="shared" si="47"/>
        <v>0.95858104060264526</v>
      </c>
      <c r="AD40" s="57">
        <f t="shared" si="48"/>
        <v>-1.12E-2</v>
      </c>
      <c r="AE40" s="41"/>
      <c r="AF40" s="14"/>
      <c r="AG40" s="18"/>
      <c r="AH40" s="24"/>
      <c r="AI40" s="20">
        <f t="shared" si="12"/>
        <v>-4.8683674202403235</v>
      </c>
      <c r="AJ40" s="20">
        <f t="shared" si="13"/>
        <v>-4.8614071579501941</v>
      </c>
      <c r="AK40" s="21">
        <f t="shared" si="22"/>
        <v>3.0400000000000005</v>
      </c>
      <c r="AL40" s="21">
        <f t="shared" si="49"/>
        <v>3.0644444444444443</v>
      </c>
      <c r="AM40" s="26">
        <f t="shared" si="50"/>
        <v>3.0394444444444444</v>
      </c>
      <c r="AN40" s="26">
        <f t="shared" si="51"/>
        <v>-2.4999999999999911E-2</v>
      </c>
      <c r="AO40" s="65">
        <f t="shared" si="52"/>
        <v>-5.5555555555608649E-4</v>
      </c>
      <c r="AP40" s="36"/>
      <c r="AQ40" s="14">
        <f t="shared" si="2"/>
        <v>0.83109306245985048</v>
      </c>
      <c r="AR40" s="57">
        <f t="shared" si="57"/>
        <v>-3.9600000000000003E-2</v>
      </c>
      <c r="AS40" s="14"/>
      <c r="AT40" s="14"/>
      <c r="AU40" s="23"/>
      <c r="AV40" s="16"/>
      <c r="AW40" s="20">
        <f t="shared" si="15"/>
        <v>-3.8243280767209336</v>
      </c>
      <c r="AX40" s="20">
        <f t="shared" si="16"/>
        <v>-3.803447289850546</v>
      </c>
      <c r="AY40" s="21">
        <f t="shared" si="78"/>
        <v>3.0474999999999994</v>
      </c>
      <c r="AZ40" s="21">
        <f t="shared" si="53"/>
        <v>3.0327777777777776</v>
      </c>
      <c r="BA40" s="26">
        <f t="shared" si="54"/>
        <v>3.0507870370370371</v>
      </c>
      <c r="BB40" s="26">
        <f t="shared" si="55"/>
        <v>1.8009259259259558E-2</v>
      </c>
      <c r="BC40" s="65">
        <f t="shared" si="56"/>
        <v>3.2870370370376989E-3</v>
      </c>
      <c r="BD40" s="36"/>
      <c r="BE40" s="14">
        <f t="shared" si="3"/>
        <v>0.61917122929615998</v>
      </c>
      <c r="BF40" s="57">
        <f t="shared" si="23"/>
        <v>-2.9499999999999998E-2</v>
      </c>
      <c r="BG40" s="14"/>
      <c r="BH40" s="14"/>
      <c r="BI40" s="23"/>
      <c r="BK40" s="20">
        <f t="shared" si="63"/>
        <v>-1.0680642101627731</v>
      </c>
      <c r="BL40" s="80">
        <f t="shared" si="64"/>
        <v>-1.0054218495516105</v>
      </c>
      <c r="BM40" s="21">
        <f t="shared" si="42"/>
        <v>3.9788888888888896</v>
      </c>
      <c r="BN40" s="21">
        <f t="shared" si="65"/>
        <v>3.9817912613073894</v>
      </c>
      <c r="BO40" s="26">
        <f t="shared" si="66"/>
        <v>4.0115821721567961</v>
      </c>
      <c r="BP40" s="26">
        <f t="shared" si="67"/>
        <v>2.9790910849406771E-2</v>
      </c>
      <c r="BQ40" s="65">
        <f t="shared" si="68"/>
        <v>3.2693283267906548E-2</v>
      </c>
      <c r="BR40" s="36"/>
      <c r="BS40" s="14">
        <f t="shared" si="4"/>
        <v>0.96033258598563642</v>
      </c>
      <c r="BT40" s="57">
        <f t="shared" si="21"/>
        <v>0.17599999999999999</v>
      </c>
      <c r="BU40" s="41"/>
      <c r="BV40" s="49"/>
    </row>
    <row r="41" spans="1:74" ht="15.75">
      <c r="A41" s="70">
        <f t="shared" si="5"/>
        <v>4.9999999999998934E-3</v>
      </c>
      <c r="B41" s="5">
        <v>-5.125</v>
      </c>
      <c r="C41" s="75">
        <v>2.72</v>
      </c>
      <c r="D41" s="75">
        <v>0.02</v>
      </c>
      <c r="E41" s="18"/>
      <c r="F41" s="24"/>
      <c r="G41" s="20">
        <f t="shared" si="6"/>
        <v>-0.57001877469556084</v>
      </c>
      <c r="H41" s="85">
        <f t="shared" si="7"/>
        <v>-0.56924541221887981</v>
      </c>
      <c r="I41" s="21">
        <f t="shared" si="58"/>
        <v>3.9400000000000004</v>
      </c>
      <c r="J41" s="21">
        <f t="shared" si="69"/>
        <v>3.9333333333333336</v>
      </c>
      <c r="K41" s="26">
        <f t="shared" si="70"/>
        <v>3.8433333333333328</v>
      </c>
      <c r="L41" s="26">
        <f t="shared" si="71"/>
        <v>-9.0000000000000746E-2</v>
      </c>
      <c r="M41" s="65">
        <f t="shared" si="72"/>
        <v>-9.6666666666667567E-2</v>
      </c>
      <c r="N41" s="18"/>
      <c r="O41" s="14">
        <f t="shared" si="24"/>
        <v>-0.95190560107644784</v>
      </c>
      <c r="P41" s="57">
        <f t="shared" si="8"/>
        <v>3.0100000000000001E-3</v>
      </c>
      <c r="Q41" s="24"/>
      <c r="R41" s="24"/>
      <c r="S41" s="18"/>
      <c r="T41" s="16"/>
      <c r="U41" s="20">
        <f t="shared" si="9"/>
        <v>-2.9566153778866826</v>
      </c>
      <c r="V41" s="20">
        <f t="shared" si="10"/>
        <v>-2.9542952904566397</v>
      </c>
      <c r="W41" s="21">
        <f t="shared" si="73"/>
        <v>3.04</v>
      </c>
      <c r="X41" s="21">
        <f t="shared" si="74"/>
        <v>3.0633333333333339</v>
      </c>
      <c r="Y41" s="26">
        <f t="shared" si="75"/>
        <v>3.145</v>
      </c>
      <c r="Z41" s="26">
        <f t="shared" si="76"/>
        <v>8.166666666666611E-2</v>
      </c>
      <c r="AA41" s="65">
        <f t="shared" si="77"/>
        <v>0.10499999999999998</v>
      </c>
      <c r="AB41" s="36"/>
      <c r="AC41" s="14">
        <f t="shared" si="47"/>
        <v>0.91739439699617586</v>
      </c>
      <c r="AD41" s="57">
        <f t="shared" si="48"/>
        <v>-1.12E-2</v>
      </c>
      <c r="AE41" s="41"/>
      <c r="AF41" s="14"/>
      <c r="AG41" s="18"/>
      <c r="AH41" s="24"/>
      <c r="AI41" s="20">
        <f t="shared" si="12"/>
        <v>-4.8544468956600655</v>
      </c>
      <c r="AJ41" s="20">
        <f t="shared" si="13"/>
        <v>-4.847486633369936</v>
      </c>
      <c r="AK41" s="21">
        <f t="shared" si="22"/>
        <v>3.27</v>
      </c>
      <c r="AL41" s="21">
        <f t="shared" si="49"/>
        <v>3.0866666666666664</v>
      </c>
      <c r="AM41" s="26">
        <f t="shared" si="50"/>
        <v>3.0455555555555556</v>
      </c>
      <c r="AN41" s="26">
        <f t="shared" si="51"/>
        <v>-4.1111111111110876E-2</v>
      </c>
      <c r="AO41" s="65">
        <f t="shared" si="52"/>
        <v>-0.22444444444444445</v>
      </c>
      <c r="AP41" s="36"/>
      <c r="AQ41" s="14">
        <f t="shared" si="2"/>
        <v>0.99412985964511646</v>
      </c>
      <c r="AR41" s="57">
        <f t="shared" si="57"/>
        <v>-3.9600000000000003E-2</v>
      </c>
      <c r="AS41" s="14"/>
      <c r="AT41" s="14"/>
      <c r="AU41" s="23"/>
      <c r="AV41" s="16"/>
      <c r="AW41" s="20">
        <f t="shared" si="15"/>
        <v>-3.7825665029801581</v>
      </c>
      <c r="AX41" s="20">
        <f t="shared" si="16"/>
        <v>-3.7616857161097705</v>
      </c>
      <c r="AY41" s="21">
        <f t="shared" si="78"/>
        <v>3.0375000000000001</v>
      </c>
      <c r="AZ41" s="21">
        <f t="shared" si="53"/>
        <v>3.0435185185185181</v>
      </c>
      <c r="BA41" s="26">
        <f t="shared" si="54"/>
        <v>3.055108024691358</v>
      </c>
      <c r="BB41" s="26">
        <f t="shared" si="55"/>
        <v>1.1589506172839936E-2</v>
      </c>
      <c r="BC41" s="65">
        <f t="shared" si="56"/>
        <v>1.7608024691357915E-2</v>
      </c>
      <c r="BD41" s="36"/>
      <c r="BE41" s="14">
        <f t="shared" si="3"/>
        <v>-3.0440149031312976E-2</v>
      </c>
      <c r="BF41" s="57">
        <f t="shared" si="23"/>
        <v>-2.9499999999999998E-2</v>
      </c>
      <c r="BG41" s="14"/>
      <c r="BH41" s="14"/>
      <c r="BI41" s="23"/>
      <c r="BK41" s="20">
        <f t="shared" si="63"/>
        <v>-0.94277948894044705</v>
      </c>
      <c r="BL41" s="80">
        <f t="shared" si="64"/>
        <v>-0.88013712832928448</v>
      </c>
      <c r="BM41" s="21">
        <f t="shared" si="42"/>
        <v>4.0879365079365071</v>
      </c>
      <c r="BN41" s="21">
        <f t="shared" si="65"/>
        <v>4.0821138419525518</v>
      </c>
      <c r="BO41" s="26">
        <f t="shared" si="66"/>
        <v>4.0368978864425102</v>
      </c>
      <c r="BP41" s="26">
        <f t="shared" si="67"/>
        <v>-4.5215955510041539E-2</v>
      </c>
      <c r="BQ41" s="65">
        <f t="shared" si="68"/>
        <v>-5.103862149399685E-2</v>
      </c>
      <c r="BR41" s="36"/>
      <c r="BS41" s="14">
        <f t="shared" si="4"/>
        <v>0.55641150379562565</v>
      </c>
      <c r="BT41" s="57">
        <f t="shared" si="21"/>
        <v>0.17599999999999999</v>
      </c>
      <c r="BU41" s="41"/>
      <c r="BV41" s="49"/>
    </row>
    <row r="42" spans="1:74" ht="15.75">
      <c r="A42" s="70">
        <f t="shared" si="5"/>
        <v>4.9999999999998934E-3</v>
      </c>
      <c r="B42" s="5">
        <v>-5.12</v>
      </c>
      <c r="C42" s="75">
        <v>2.8</v>
      </c>
      <c r="D42" s="75">
        <v>0.08</v>
      </c>
      <c r="E42" s="18"/>
      <c r="F42" s="24"/>
      <c r="G42" s="20">
        <f t="shared" si="6"/>
        <v>-0.56847204974219878</v>
      </c>
      <c r="H42" s="85">
        <f t="shared" si="7"/>
        <v>-0.56769868726551775</v>
      </c>
      <c r="I42" s="21">
        <f t="shared" si="58"/>
        <v>3.9699999999999998</v>
      </c>
      <c r="J42" s="21">
        <f t="shared" si="69"/>
        <v>3.9233333333333333</v>
      </c>
      <c r="K42" s="26">
        <f t="shared" si="70"/>
        <v>3.9266666666666663</v>
      </c>
      <c r="L42" s="26">
        <f t="shared" si="71"/>
        <v>3.3333333333329662E-3</v>
      </c>
      <c r="M42" s="65">
        <f t="shared" si="72"/>
        <v>-4.3333333333333446E-2</v>
      </c>
      <c r="N42" s="18"/>
      <c r="O42" s="14">
        <f t="shared" si="24"/>
        <v>-0.53225736200428886</v>
      </c>
      <c r="P42" s="57">
        <f t="shared" si="8"/>
        <v>3.0100000000000001E-3</v>
      </c>
      <c r="Q42" s="24"/>
      <c r="R42" s="24"/>
      <c r="S42" s="18"/>
      <c r="T42" s="16"/>
      <c r="U42" s="20">
        <f t="shared" si="9"/>
        <v>-2.9519752030265964</v>
      </c>
      <c r="V42" s="20">
        <f t="shared" si="10"/>
        <v>-2.9496551155965536</v>
      </c>
      <c r="W42" s="21">
        <f t="shared" si="73"/>
        <v>2.9950000000000001</v>
      </c>
      <c r="X42" s="21">
        <f t="shared" si="74"/>
        <v>2.9949999999999997</v>
      </c>
      <c r="Y42" s="26">
        <f t="shared" si="75"/>
        <v>3.1522222222222225</v>
      </c>
      <c r="Z42" s="26">
        <f t="shared" si="76"/>
        <v>0.15722222222222282</v>
      </c>
      <c r="AA42" s="65">
        <f t="shared" si="77"/>
        <v>0.15722222222222237</v>
      </c>
      <c r="AB42" s="36"/>
      <c r="AC42" s="14">
        <f t="shared" si="47"/>
        <v>0.44694871933221952</v>
      </c>
      <c r="AD42" s="57">
        <f t="shared" si="48"/>
        <v>-1.12E-2</v>
      </c>
      <c r="AE42" s="41"/>
      <c r="AF42" s="14"/>
      <c r="AG42" s="18"/>
      <c r="AH42" s="24"/>
      <c r="AI42" s="20">
        <f t="shared" si="12"/>
        <v>-4.8405263710798074</v>
      </c>
      <c r="AJ42" s="20">
        <f t="shared" si="13"/>
        <v>-4.833566108789678</v>
      </c>
      <c r="AK42" s="21">
        <f t="shared" si="22"/>
        <v>2.9499999999999997</v>
      </c>
      <c r="AL42" s="21">
        <f t="shared" si="49"/>
        <v>3.0744444444444441</v>
      </c>
      <c r="AM42" s="26">
        <f t="shared" si="50"/>
        <v>3.0538888888888889</v>
      </c>
      <c r="AN42" s="26">
        <f t="shared" si="51"/>
        <v>-2.0555555555555216E-2</v>
      </c>
      <c r="AO42" s="65">
        <f t="shared" si="52"/>
        <v>0.10388888888888914</v>
      </c>
      <c r="AP42" s="36"/>
      <c r="AQ42" s="14">
        <f t="shared" si="2"/>
        <v>0.69200224697975066</v>
      </c>
      <c r="AR42" s="57">
        <f t="shared" si="57"/>
        <v>-3.9600000000000003E-2</v>
      </c>
      <c r="AS42" s="14"/>
      <c r="AT42" s="14"/>
      <c r="AU42" s="23"/>
      <c r="AV42" s="16"/>
      <c r="AW42" s="20">
        <f t="shared" si="15"/>
        <v>-3.7408049292393826</v>
      </c>
      <c r="AX42" s="20">
        <f t="shared" si="16"/>
        <v>-3.719924142368995</v>
      </c>
      <c r="AY42" s="21">
        <f t="shared" si="78"/>
        <v>3.045555555555556</v>
      </c>
      <c r="AZ42" s="21">
        <f t="shared" si="53"/>
        <v>3.0781018518518519</v>
      </c>
      <c r="BA42" s="26">
        <f t="shared" si="54"/>
        <v>3.0633024691358024</v>
      </c>
      <c r="BB42" s="26">
        <f t="shared" si="55"/>
        <v>-1.4799382716049525E-2</v>
      </c>
      <c r="BC42" s="65">
        <f t="shared" si="56"/>
        <v>1.7746913580246382E-2</v>
      </c>
      <c r="BD42" s="36"/>
      <c r="BE42" s="14">
        <f t="shared" si="3"/>
        <v>-0.66580824332246702</v>
      </c>
      <c r="BF42" s="57">
        <f t="shared" si="23"/>
        <v>-2.9499999999999998E-2</v>
      </c>
      <c r="BG42" s="14"/>
      <c r="BH42" s="14"/>
      <c r="BI42" s="23"/>
      <c r="BK42" s="20">
        <f t="shared" si="63"/>
        <v>-0.81749476771812102</v>
      </c>
      <c r="BL42" s="80">
        <f t="shared" si="64"/>
        <v>-0.75485240710695845</v>
      </c>
      <c r="BM42" s="21">
        <f t="shared" si="42"/>
        <v>4.1795161290322582</v>
      </c>
      <c r="BN42" s="21">
        <f t="shared" si="65"/>
        <v>4.1500675456562552</v>
      </c>
      <c r="BO42" s="26">
        <f t="shared" si="66"/>
        <v>4.0617837645787098</v>
      </c>
      <c r="BP42" s="26">
        <f t="shared" si="67"/>
        <v>-8.828378107754542E-2</v>
      </c>
      <c r="BQ42" s="65">
        <f t="shared" si="68"/>
        <v>-0.1177323644535484</v>
      </c>
      <c r="BR42" s="36"/>
      <c r="BS42" s="14">
        <f t="shared" si="4"/>
        <v>-0.10786070484541195</v>
      </c>
      <c r="BT42" s="57">
        <f t="shared" si="21"/>
        <v>0.17599999999999999</v>
      </c>
      <c r="BU42" s="41"/>
      <c r="BV42" s="49"/>
    </row>
    <row r="43" spans="1:74" ht="15.75">
      <c r="A43" s="70">
        <f t="shared" si="5"/>
        <v>4.9999999999998934E-3</v>
      </c>
      <c r="B43" s="5">
        <v>-5.1150000000000002</v>
      </c>
      <c r="C43" s="75">
        <v>2.86</v>
      </c>
      <c r="D43" s="75">
        <v>7.0000000000000007E-2</v>
      </c>
      <c r="E43" s="18"/>
      <c r="F43" s="24"/>
      <c r="G43" s="20">
        <f t="shared" ref="G43:G106" si="79">G42 + 0.00154672495336205</f>
        <v>-0.56692532478883673</v>
      </c>
      <c r="H43" s="85">
        <f t="shared" ref="H43:H106" si="80">H42 + 0.00154672495336205</f>
        <v>-0.5661519623121557</v>
      </c>
      <c r="I43" s="21">
        <f t="shared" si="58"/>
        <v>3.86</v>
      </c>
      <c r="J43" s="21">
        <f t="shared" si="69"/>
        <v>3.938333333333333</v>
      </c>
      <c r="K43" s="26">
        <f t="shared" si="70"/>
        <v>3.9722222222222214</v>
      </c>
      <c r="L43" s="26">
        <f t="shared" si="71"/>
        <v>3.3888888888888413E-2</v>
      </c>
      <c r="M43" s="65">
        <f t="shared" si="72"/>
        <v>0.11222222222222156</v>
      </c>
      <c r="N43" s="18"/>
      <c r="O43" s="14">
        <f t="shared" si="24"/>
        <v>0.13644001213139043</v>
      </c>
      <c r="P43" s="57">
        <f t="shared" si="8"/>
        <v>3.0100000000000001E-3</v>
      </c>
      <c r="Q43" s="24"/>
      <c r="R43" s="24"/>
      <c r="S43" s="18"/>
      <c r="U43" s="20">
        <f t="shared" si="9"/>
        <v>-2.9473350281665103</v>
      </c>
      <c r="V43" s="20">
        <f t="shared" si="10"/>
        <v>-2.9450149407364674</v>
      </c>
      <c r="W43" s="21">
        <f t="shared" si="73"/>
        <v>2.95</v>
      </c>
      <c r="X43" s="21">
        <f t="shared" si="74"/>
        <v>2.9883333333333333</v>
      </c>
      <c r="Y43" s="26">
        <f t="shared" si="75"/>
        <v>3.1622222222222218</v>
      </c>
      <c r="Z43" s="26">
        <f t="shared" si="76"/>
        <v>0.17388888888888854</v>
      </c>
      <c r="AA43" s="65">
        <f t="shared" si="77"/>
        <v>0.21222222222222165</v>
      </c>
      <c r="AB43" s="36"/>
      <c r="AC43" s="14">
        <f t="shared" si="47"/>
        <v>-0.23262923138906411</v>
      </c>
      <c r="AD43" s="57">
        <f t="shared" si="48"/>
        <v>-1.12E-2</v>
      </c>
      <c r="AE43" s="41"/>
      <c r="AF43" s="14"/>
      <c r="AG43" s="18"/>
      <c r="AI43" s="20">
        <f t="shared" si="12"/>
        <v>-4.8266058464995494</v>
      </c>
      <c r="AJ43" s="20">
        <f t="shared" si="13"/>
        <v>-4.8196455842094199</v>
      </c>
      <c r="AK43" s="21">
        <f t="shared" si="22"/>
        <v>3.0033333333333334</v>
      </c>
      <c r="AL43" s="21">
        <f t="shared" si="49"/>
        <v>2.9988888888888887</v>
      </c>
      <c r="AM43" s="26">
        <f t="shared" si="50"/>
        <v>3.0305555555555559</v>
      </c>
      <c r="AN43" s="26">
        <f t="shared" si="51"/>
        <v>3.1666666666667176E-2</v>
      </c>
      <c r="AO43" s="65">
        <f t="shared" si="52"/>
        <v>2.7222222222222481E-2</v>
      </c>
      <c r="AP43" s="36"/>
      <c r="AQ43" s="14">
        <f t="shared" si="2"/>
        <v>6.6079092204294546E-2</v>
      </c>
      <c r="AR43" s="57">
        <f t="shared" si="57"/>
        <v>-3.9600000000000003E-2</v>
      </c>
      <c r="AS43" s="14"/>
      <c r="AT43" s="14"/>
      <c r="AU43" s="23"/>
      <c r="AV43" s="9"/>
      <c r="AW43" s="20">
        <f t="shared" si="15"/>
        <v>-3.6990433554986071</v>
      </c>
      <c r="AX43" s="20">
        <f t="shared" si="16"/>
        <v>-3.6781625686282196</v>
      </c>
      <c r="AY43" s="21">
        <f t="shared" si="78"/>
        <v>3.1512499999999997</v>
      </c>
      <c r="AZ43" s="21">
        <f t="shared" si="53"/>
        <v>3.1222685185185184</v>
      </c>
      <c r="BA43" s="26">
        <f t="shared" si="54"/>
        <v>3.066358024691358</v>
      </c>
      <c r="BB43" s="26">
        <f t="shared" si="55"/>
        <v>-5.5910493827160401E-2</v>
      </c>
      <c r="BC43" s="65">
        <f t="shared" si="56"/>
        <v>-8.4891975308641676E-2</v>
      </c>
      <c r="BD43" s="36"/>
      <c r="BE43" s="14">
        <f t="shared" si="3"/>
        <v>-0.98963726092864923</v>
      </c>
      <c r="BF43" s="57">
        <f t="shared" si="23"/>
        <v>-2.9499999999999998E-2</v>
      </c>
      <c r="BG43" s="14"/>
      <c r="BH43" s="14"/>
      <c r="BI43" s="23"/>
      <c r="BK43" s="20">
        <f t="shared" si="63"/>
        <v>-0.69221004649579498</v>
      </c>
      <c r="BL43" s="80">
        <f t="shared" si="64"/>
        <v>-0.62956768588463241</v>
      </c>
      <c r="BM43" s="21">
        <f t="shared" si="42"/>
        <v>4.1827500000000004</v>
      </c>
      <c r="BN43" s="21">
        <f t="shared" si="65"/>
        <v>4.1931820430107534</v>
      </c>
      <c r="BO43" s="26">
        <f t="shared" si="66"/>
        <v>4.0941647169596633</v>
      </c>
      <c r="BP43" s="26">
        <f t="shared" si="67"/>
        <v>-9.9017326051090038E-2</v>
      </c>
      <c r="BQ43" s="65">
        <f t="shared" si="68"/>
        <v>-8.8585283040337082E-2</v>
      </c>
      <c r="BR43" s="36"/>
      <c r="BS43" s="14">
        <f t="shared" si="4"/>
        <v>-0.72166369095107341</v>
      </c>
      <c r="BT43" s="57">
        <f t="shared" si="21"/>
        <v>0.17599999999999999</v>
      </c>
      <c r="BU43" s="41"/>
      <c r="BV43" s="49"/>
    </row>
    <row r="44" spans="1:74" ht="15.75">
      <c r="A44" s="70">
        <f t="shared" si="5"/>
        <v>4.9999999999998934E-3</v>
      </c>
      <c r="B44" s="5">
        <v>-5.1100000000000003</v>
      </c>
      <c r="C44" s="75">
        <v>2.92</v>
      </c>
      <c r="D44" s="75">
        <v>0.04</v>
      </c>
      <c r="G44" s="20">
        <f t="shared" si="79"/>
        <v>-0.56537859983547467</v>
      </c>
      <c r="H44" s="85">
        <f t="shared" si="80"/>
        <v>-0.56460523735879364</v>
      </c>
      <c r="I44" s="21">
        <f t="shared" si="58"/>
        <v>3.9849999999999999</v>
      </c>
      <c r="J44" s="21">
        <f t="shared" si="69"/>
        <v>4.0049999999999999</v>
      </c>
      <c r="K44" s="26">
        <f t="shared" si="70"/>
        <v>4.0377777777777775</v>
      </c>
      <c r="L44" s="26">
        <f t="shared" si="71"/>
        <v>3.2777777777777573E-2</v>
      </c>
      <c r="M44" s="65">
        <f t="shared" si="72"/>
        <v>5.277777777777759E-2</v>
      </c>
      <c r="O44" s="14">
        <f t="shared" si="24"/>
        <v>0.7412955882289185</v>
      </c>
      <c r="P44" s="57">
        <f t="shared" si="8"/>
        <v>3.0100000000000001E-3</v>
      </c>
      <c r="U44" s="20">
        <f t="shared" si="9"/>
        <v>-2.9426948533064241</v>
      </c>
      <c r="V44" s="20">
        <f t="shared" si="10"/>
        <v>-2.9403747658763812</v>
      </c>
      <c r="W44" s="21">
        <f t="shared" si="73"/>
        <v>3.02</v>
      </c>
      <c r="X44" s="21">
        <f t="shared" si="74"/>
        <v>3.0716666666666668</v>
      </c>
      <c r="Y44" s="26">
        <f t="shared" si="75"/>
        <v>3.1994444444444441</v>
      </c>
      <c r="Z44" s="26">
        <f t="shared" si="76"/>
        <v>0.12777777777777732</v>
      </c>
      <c r="AA44" s="65">
        <f t="shared" si="77"/>
        <v>0.17944444444444407</v>
      </c>
      <c r="AB44" s="36"/>
      <c r="AC44" s="14">
        <f t="shared" si="47"/>
        <v>-0.80335737935746998</v>
      </c>
      <c r="AD44" s="57">
        <f t="shared" si="48"/>
        <v>-1.12E-2</v>
      </c>
      <c r="AE44" s="41"/>
      <c r="AF44" s="14"/>
      <c r="AG44" s="18"/>
      <c r="AI44" s="20">
        <f t="shared" si="12"/>
        <v>-4.8126853219192913</v>
      </c>
      <c r="AJ44" s="20">
        <f t="shared" si="13"/>
        <v>-4.8057250596291619</v>
      </c>
      <c r="AK44" s="21">
        <f t="shared" si="22"/>
        <v>3.0433333333333334</v>
      </c>
      <c r="AL44" s="21">
        <f t="shared" si="49"/>
        <v>3.0022222222222226</v>
      </c>
      <c r="AM44" s="26">
        <f t="shared" si="50"/>
        <v>3.0383333333333331</v>
      </c>
      <c r="AN44" s="26">
        <f t="shared" si="51"/>
        <v>3.6111111111110539E-2</v>
      </c>
      <c r="AO44" s="65">
        <f t="shared" si="52"/>
        <v>-5.0000000000003375E-3</v>
      </c>
      <c r="AP44" s="36"/>
      <c r="AQ44" s="14">
        <f t="shared" si="2"/>
        <v>-0.59076320420090001</v>
      </c>
      <c r="AR44" s="57">
        <f t="shared" si="57"/>
        <v>-3.9600000000000003E-2</v>
      </c>
      <c r="AS44" s="14"/>
      <c r="AT44" s="14"/>
      <c r="AU44" s="23"/>
      <c r="AV44" s="9"/>
      <c r="AW44" s="20">
        <f t="shared" si="15"/>
        <v>-3.6572817817578316</v>
      </c>
      <c r="AX44" s="20">
        <f t="shared" si="16"/>
        <v>-3.6364009948874441</v>
      </c>
      <c r="AY44" s="21">
        <f t="shared" si="78"/>
        <v>3.1699999999999995</v>
      </c>
      <c r="AZ44" s="21">
        <f t="shared" si="53"/>
        <v>3.1248611111111106</v>
      </c>
      <c r="BA44" s="26">
        <f t="shared" si="54"/>
        <v>3.0689506172839507</v>
      </c>
      <c r="BB44" s="26">
        <f t="shared" si="55"/>
        <v>-5.5910493827159957E-2</v>
      </c>
      <c r="BC44" s="65">
        <f t="shared" si="56"/>
        <v>-0.1010493827160488</v>
      </c>
      <c r="BD44" s="36"/>
      <c r="BE44" s="14">
        <f t="shared" si="3"/>
        <v>-0.85040400555328965</v>
      </c>
      <c r="BF44" s="57">
        <f t="shared" si="23"/>
        <v>-2.9499999999999998E-2</v>
      </c>
      <c r="BG44" s="14"/>
      <c r="BH44" s="14"/>
      <c r="BI44" s="23"/>
      <c r="BK44" s="20">
        <f t="shared" si="63"/>
        <v>-0.56692532527346895</v>
      </c>
      <c r="BL44" s="19">
        <f t="shared" si="64"/>
        <v>-0.50428296466230638</v>
      </c>
      <c r="BM44" s="21">
        <f t="shared" si="42"/>
        <v>4.2172800000000015</v>
      </c>
      <c r="BN44" s="21">
        <f t="shared" si="65"/>
        <v>4.1551833333333335</v>
      </c>
      <c r="BO44" s="26">
        <f t="shared" si="66"/>
        <v>4.1437367816930184</v>
      </c>
      <c r="BP44" s="26">
        <f t="shared" si="67"/>
        <v>-1.144655164031505E-2</v>
      </c>
      <c r="BQ44" s="65">
        <f t="shared" si="68"/>
        <v>-7.3543218306983071E-2</v>
      </c>
      <c r="BR44" s="36"/>
      <c r="BS44" s="14">
        <f t="shared" si="4"/>
        <v>-0.99779221566218812</v>
      </c>
      <c r="BT44" s="57">
        <f t="shared" si="21"/>
        <v>0.17599999999999999</v>
      </c>
      <c r="BU44" s="41"/>
      <c r="BV44" s="49"/>
    </row>
    <row r="45" spans="1:74" ht="15.75">
      <c r="A45" s="70">
        <f t="shared" si="5"/>
        <v>4.9999999999998934E-3</v>
      </c>
      <c r="B45" s="5">
        <v>-5.1050000000000004</v>
      </c>
      <c r="C45" s="75">
        <v>3.04</v>
      </c>
      <c r="D45" s="75">
        <v>0.05</v>
      </c>
      <c r="G45" s="20">
        <f t="shared" si="79"/>
        <v>-0.56383187488211262</v>
      </c>
      <c r="H45" s="85">
        <f t="shared" si="80"/>
        <v>-0.56305851240543159</v>
      </c>
      <c r="I45" s="21">
        <f t="shared" si="58"/>
        <v>4.17</v>
      </c>
      <c r="J45" s="21">
        <f t="shared" si="69"/>
        <v>4.1099999999999994</v>
      </c>
      <c r="K45" s="26">
        <f t="shared" si="70"/>
        <v>4.0888888888888886</v>
      </c>
      <c r="L45" s="26">
        <f t="shared" si="71"/>
        <v>-2.1111111111110858E-2</v>
      </c>
      <c r="M45" s="65">
        <f t="shared" si="72"/>
        <v>-8.1111111111111356E-2</v>
      </c>
      <c r="O45" s="14">
        <f t="shared" si="24"/>
        <v>0.99929072001137931</v>
      </c>
      <c r="P45" s="57">
        <f t="shared" si="8"/>
        <v>3.0100000000000001E-3</v>
      </c>
      <c r="U45" s="20">
        <f t="shared" si="9"/>
        <v>-2.9380546784463379</v>
      </c>
      <c r="V45" s="20">
        <f t="shared" si="10"/>
        <v>-2.9357345910162951</v>
      </c>
      <c r="W45" s="21">
        <f t="shared" si="73"/>
        <v>3.2450000000000001</v>
      </c>
      <c r="X45" s="21">
        <f t="shared" si="74"/>
        <v>3.2449999999999997</v>
      </c>
      <c r="Y45" s="26">
        <f t="shared" si="75"/>
        <v>3.2322222222222217</v>
      </c>
      <c r="Z45" s="26">
        <f t="shared" si="76"/>
        <v>-1.2777777777777999E-2</v>
      </c>
      <c r="AA45" s="65">
        <f t="shared" si="77"/>
        <v>-1.2777777777778443E-2</v>
      </c>
      <c r="AB45" s="36"/>
      <c r="AC45" s="14">
        <f t="shared" si="47"/>
        <v>-0.9981856812017289</v>
      </c>
      <c r="AD45" s="57">
        <f t="shared" si="48"/>
        <v>-1.12E-2</v>
      </c>
      <c r="AE45" s="41"/>
      <c r="AF45" s="14"/>
      <c r="AG45" s="18"/>
      <c r="AI45" s="20">
        <f t="shared" si="12"/>
        <v>-4.7987647973390333</v>
      </c>
      <c r="AJ45" s="20">
        <f t="shared" si="13"/>
        <v>-4.7918045350489038</v>
      </c>
      <c r="AK45" s="21">
        <f t="shared" si="22"/>
        <v>2.9600000000000004</v>
      </c>
      <c r="AL45" s="21">
        <f t="shared" si="49"/>
        <v>3.0294444444444451</v>
      </c>
      <c r="AM45" s="26">
        <f t="shared" si="50"/>
        <v>3.0390740740740743</v>
      </c>
      <c r="AN45" s="26">
        <f t="shared" si="51"/>
        <v>9.6296296296292105E-3</v>
      </c>
      <c r="AO45" s="65">
        <f t="shared" si="52"/>
        <v>7.9074074074073852E-2</v>
      </c>
      <c r="AP45" s="36"/>
      <c r="AQ45" s="14">
        <f t="shared" si="2"/>
        <v>-0.97118083175879399</v>
      </c>
      <c r="AR45" s="57">
        <f t="shared" si="57"/>
        <v>-3.9600000000000003E-2</v>
      </c>
      <c r="AS45" s="14"/>
      <c r="AT45" s="14"/>
      <c r="AU45" s="23"/>
      <c r="AV45" s="9"/>
      <c r="AW45" s="20">
        <f t="shared" si="15"/>
        <v>-3.6155202080170561</v>
      </c>
      <c r="AX45" s="20">
        <f t="shared" si="16"/>
        <v>-3.5946394211466686</v>
      </c>
      <c r="AY45" s="21">
        <f t="shared" si="78"/>
        <v>3.0533333333333332</v>
      </c>
      <c r="AZ45" s="21">
        <f t="shared" si="53"/>
        <v>3.0848611111111111</v>
      </c>
      <c r="BA45" s="26">
        <f t="shared" si="54"/>
        <v>3.0681172839506172</v>
      </c>
      <c r="BB45" s="26">
        <f t="shared" si="55"/>
        <v>-1.6743827160493829E-2</v>
      </c>
      <c r="BC45" s="65">
        <f t="shared" si="56"/>
        <v>1.4783950617283992E-2</v>
      </c>
      <c r="BD45" s="36"/>
      <c r="BE45" s="14">
        <f t="shared" si="3"/>
        <v>-0.3132572647917744</v>
      </c>
      <c r="BF45" s="57">
        <f t="shared" si="23"/>
        <v>-2.9499999999999998E-2</v>
      </c>
      <c r="BG45" s="14"/>
      <c r="BH45" s="14"/>
      <c r="BI45" s="23"/>
      <c r="BK45" s="20">
        <f t="shared" si="63"/>
        <v>-0.44164060405114292</v>
      </c>
      <c r="BL45" s="80">
        <f t="shared" si="64"/>
        <v>-0.37899824343998034</v>
      </c>
      <c r="BM45" s="21">
        <f t="shared" si="42"/>
        <v>4.0655199999999994</v>
      </c>
      <c r="BN45" s="21"/>
      <c r="BO45" s="26"/>
      <c r="BP45" s="26"/>
      <c r="BQ45" s="65"/>
      <c r="BR45" s="36"/>
      <c r="BS45" s="14">
        <f t="shared" si="4"/>
        <v>-0.80704267343970759</v>
      </c>
      <c r="BT45" s="57">
        <f t="shared" si="21"/>
        <v>0.17599999999999999</v>
      </c>
      <c r="BU45" s="41"/>
      <c r="BV45" s="49"/>
    </row>
    <row r="46" spans="1:74" ht="15.75">
      <c r="A46" s="70">
        <f t="shared" si="5"/>
        <v>5.0000000000007816E-3</v>
      </c>
      <c r="B46" s="5">
        <v>-5.0999999999999996</v>
      </c>
      <c r="C46" s="75">
        <v>3</v>
      </c>
      <c r="D46" s="75">
        <v>0.11</v>
      </c>
      <c r="G46" s="20">
        <f t="shared" si="79"/>
        <v>-0.56228514992875056</v>
      </c>
      <c r="H46" s="85">
        <f t="shared" si="80"/>
        <v>-0.56151178745206953</v>
      </c>
      <c r="I46" s="21">
        <f t="shared" si="58"/>
        <v>4.1749999999999998</v>
      </c>
      <c r="J46" s="21">
        <f t="shared" si="69"/>
        <v>4.1616666666666662</v>
      </c>
      <c r="K46" s="26">
        <f t="shared" si="70"/>
        <v>4.1311111111111112</v>
      </c>
      <c r="L46" s="26">
        <f t="shared" si="71"/>
        <v>-3.0555555555555003E-2</v>
      </c>
      <c r="M46" s="65">
        <f t="shared" si="72"/>
        <v>-4.3888888888888644E-2</v>
      </c>
      <c r="O46" s="14">
        <f t="shared" si="24"/>
        <v>0.78970661802124098</v>
      </c>
      <c r="P46" s="57">
        <f t="shared" si="8"/>
        <v>3.0100000000000001E-3</v>
      </c>
      <c r="U46" s="20">
        <f t="shared" si="9"/>
        <v>-2.9334145035862518</v>
      </c>
      <c r="V46" s="20">
        <f t="shared" si="10"/>
        <v>-2.9310944161562089</v>
      </c>
      <c r="W46" s="21">
        <f t="shared" si="73"/>
        <v>3.4699999999999998</v>
      </c>
      <c r="X46" s="21">
        <f t="shared" si="74"/>
        <v>3.3766666666666665</v>
      </c>
      <c r="Y46" s="26">
        <f t="shared" si="75"/>
        <v>3.2611111111111111</v>
      </c>
      <c r="Z46" s="26">
        <f t="shared" si="76"/>
        <v>-0.11555555555555541</v>
      </c>
      <c r="AA46" s="65">
        <f t="shared" si="77"/>
        <v>-0.20888888888888868</v>
      </c>
      <c r="AB46" s="36"/>
      <c r="AC46" s="14">
        <f t="shared" si="47"/>
        <v>-0.72595180921357638</v>
      </c>
      <c r="AD46" s="57">
        <f t="shared" si="48"/>
        <v>-1.12E-2</v>
      </c>
      <c r="AE46" s="41"/>
      <c r="AF46" s="14"/>
      <c r="AG46" s="18"/>
      <c r="AI46" s="20">
        <f t="shared" si="12"/>
        <v>-4.7848442727587752</v>
      </c>
      <c r="AJ46" s="20">
        <f t="shared" si="13"/>
        <v>-4.7778840104686457</v>
      </c>
      <c r="AK46" s="21">
        <f t="shared" si="22"/>
        <v>3.085</v>
      </c>
      <c r="AL46" s="21">
        <f t="shared" si="49"/>
        <v>3.0283333333333338</v>
      </c>
      <c r="AM46" s="26">
        <f t="shared" si="50"/>
        <v>3.0135185185185183</v>
      </c>
      <c r="AN46" s="26">
        <f t="shared" si="51"/>
        <v>-1.4814814814815502E-2</v>
      </c>
      <c r="AO46" s="65">
        <f t="shared" si="52"/>
        <v>-7.1481481481481701E-2</v>
      </c>
      <c r="AP46" s="36"/>
      <c r="AQ46" s="14">
        <f t="shared" si="2"/>
        <v>-0.89717215466412414</v>
      </c>
      <c r="AR46" s="57">
        <f t="shared" si="57"/>
        <v>-3.9600000000000003E-2</v>
      </c>
      <c r="AS46" s="14"/>
      <c r="AT46" s="14"/>
      <c r="AU46" s="23"/>
      <c r="AV46" s="9"/>
      <c r="AW46" s="20">
        <f t="shared" si="15"/>
        <v>-3.5737586342762806</v>
      </c>
      <c r="AX46" s="20">
        <f t="shared" si="16"/>
        <v>-3.5528778474058931</v>
      </c>
      <c r="AY46" s="21">
        <f t="shared" si="78"/>
        <v>3.03125</v>
      </c>
      <c r="AZ46" s="21">
        <f t="shared" si="53"/>
        <v>3.0440277777777776</v>
      </c>
      <c r="BA46" s="26">
        <f t="shared" si="54"/>
        <v>3.085185185185185</v>
      </c>
      <c r="BB46" s="26">
        <f t="shared" si="55"/>
        <v>4.1157407407407476E-2</v>
      </c>
      <c r="BC46" s="65">
        <f t="shared" si="56"/>
        <v>5.3935185185185031E-2</v>
      </c>
      <c r="BD46" s="36"/>
      <c r="BE46" s="14">
        <f t="shared" si="3"/>
        <v>0.3704660316325038</v>
      </c>
      <c r="BF46" s="57">
        <f t="shared" si="23"/>
        <v>-2.9499999999999998E-2</v>
      </c>
      <c r="BG46" s="14"/>
      <c r="BH46" s="14"/>
      <c r="BI46" s="23"/>
      <c r="BK46" s="20">
        <f t="shared" si="63"/>
        <v>-0.31635588282881688</v>
      </c>
      <c r="BL46" s="80">
        <f t="shared" si="64"/>
        <v>-0.25371352221765431</v>
      </c>
      <c r="BM46" s="21">
        <f t="shared" si="42"/>
        <v>4.0473599999999994</v>
      </c>
      <c r="BN46" s="21"/>
      <c r="BO46" s="26"/>
      <c r="BP46" s="26"/>
      <c r="BQ46" s="65"/>
      <c r="BR46" s="36"/>
      <c r="BS46" s="14">
        <f t="shared" si="4"/>
        <v>-0.23866889503455316</v>
      </c>
      <c r="BT46" s="57">
        <f t="shared" si="21"/>
        <v>0.17599999999999999</v>
      </c>
      <c r="BU46" s="41"/>
      <c r="BV46" s="49"/>
    </row>
    <row r="47" spans="1:74" ht="15.75">
      <c r="A47" s="70">
        <f t="shared" si="5"/>
        <v>4.9999999999998934E-3</v>
      </c>
      <c r="B47" s="5">
        <v>-5.0949999999999998</v>
      </c>
      <c r="C47" s="75">
        <v>2.88</v>
      </c>
      <c r="D47" s="75">
        <v>0.06</v>
      </c>
      <c r="G47" s="20">
        <f t="shared" si="79"/>
        <v>-0.56073842497538851</v>
      </c>
      <c r="H47" s="85">
        <f t="shared" si="80"/>
        <v>-0.55996506249870748</v>
      </c>
      <c r="I47" s="21">
        <f t="shared" si="58"/>
        <v>4.1399999999999997</v>
      </c>
      <c r="J47" s="21">
        <f t="shared" si="69"/>
        <v>4.1749999999999998</v>
      </c>
      <c r="K47" s="26">
        <f t="shared" si="70"/>
        <v>4.166666666666667</v>
      </c>
      <c r="L47" s="26">
        <f t="shared" si="71"/>
        <v>-8.3333333333328596E-3</v>
      </c>
      <c r="M47" s="65">
        <f t="shared" si="72"/>
        <v>2.6666666666667282E-2</v>
      </c>
      <c r="O47" s="14">
        <f t="shared" si="24"/>
        <v>0.21061001284751427</v>
      </c>
      <c r="P47" s="57">
        <f t="shared" si="8"/>
        <v>3.0100000000000001E-3</v>
      </c>
      <c r="U47" s="20">
        <f t="shared" si="9"/>
        <v>-2.9287743287261656</v>
      </c>
      <c r="V47" s="20">
        <f t="shared" si="10"/>
        <v>-2.9264542412961227</v>
      </c>
      <c r="W47" s="21">
        <f t="shared" si="73"/>
        <v>3.415</v>
      </c>
      <c r="X47" s="21">
        <f t="shared" si="74"/>
        <v>3.4633333333333334</v>
      </c>
      <c r="Y47" s="26">
        <f t="shared" si="75"/>
        <v>3.2922222222222217</v>
      </c>
      <c r="Z47" s="26">
        <f t="shared" si="76"/>
        <v>-0.17111111111111166</v>
      </c>
      <c r="AA47" s="65">
        <f t="shared" si="77"/>
        <v>-0.12277777777777832</v>
      </c>
      <c r="AB47" s="36"/>
      <c r="AC47" s="14">
        <f t="shared" si="47"/>
        <v>-0.11403701763874596</v>
      </c>
      <c r="AD47" s="57">
        <f t="shared" si="48"/>
        <v>-1.12E-2</v>
      </c>
      <c r="AE47" s="41"/>
      <c r="AF47" s="14"/>
      <c r="AG47" s="18"/>
      <c r="AI47" s="20">
        <f t="shared" si="12"/>
        <v>-4.7709237481785172</v>
      </c>
      <c r="AJ47" s="20">
        <f t="shared" si="13"/>
        <v>-4.7639634858883877</v>
      </c>
      <c r="AK47" s="21">
        <f t="shared" si="22"/>
        <v>3.0400000000000005</v>
      </c>
      <c r="AL47" s="21">
        <f t="shared" si="49"/>
        <v>3.0261111111111112</v>
      </c>
      <c r="AM47" s="26">
        <f t="shared" si="50"/>
        <v>3.016111111111111</v>
      </c>
      <c r="AN47" s="26">
        <f t="shared" si="51"/>
        <v>-1.0000000000000231E-2</v>
      </c>
      <c r="AO47" s="65">
        <f t="shared" si="52"/>
        <v>-2.3888888888889515E-2</v>
      </c>
      <c r="AP47" s="36"/>
      <c r="AQ47" s="14">
        <f t="shared" si="2"/>
        <v>-0.40336665544428851</v>
      </c>
      <c r="AR47" s="57">
        <f t="shared" si="57"/>
        <v>-3.9600000000000003E-2</v>
      </c>
      <c r="AS47" s="14"/>
      <c r="AT47" s="14"/>
      <c r="AU47" s="23"/>
      <c r="AV47" s="9"/>
      <c r="AW47" s="20">
        <f t="shared" si="15"/>
        <v>-3.5319970605355051</v>
      </c>
      <c r="AX47" s="20">
        <f t="shared" si="16"/>
        <v>-3.5111162736651176</v>
      </c>
      <c r="AY47" s="21">
        <f t="shared" si="78"/>
        <v>3.0474999999999999</v>
      </c>
      <c r="AZ47" s="21">
        <f t="shared" si="53"/>
        <v>3.038472222222222</v>
      </c>
      <c r="BA47" s="26">
        <f t="shared" si="54"/>
        <v>3.1072067901234561</v>
      </c>
      <c r="BB47" s="26">
        <f t="shared" si="55"/>
        <v>6.8734567901234112E-2</v>
      </c>
      <c r="BC47" s="65">
        <f t="shared" si="56"/>
        <v>5.9706790123456255E-2</v>
      </c>
      <c r="BD47" s="36"/>
      <c r="BE47" s="14">
        <f t="shared" si="3"/>
        <v>0.88084415458461629</v>
      </c>
      <c r="BF47" s="57">
        <f t="shared" si="23"/>
        <v>-2.9499999999999998E-2</v>
      </c>
      <c r="BG47" s="14"/>
      <c r="BH47" s="14"/>
      <c r="BI47" s="23"/>
      <c r="BK47" s="20">
        <f t="shared" si="63"/>
        <v>-0.19107116160649087</v>
      </c>
      <c r="BL47" s="80">
        <f t="shared" si="64"/>
        <v>-0.1284288009953283</v>
      </c>
      <c r="BM47" s="21">
        <f t="shared" si="42"/>
        <v>4.2096825396825395</v>
      </c>
      <c r="BN47" s="21"/>
      <c r="BO47" s="26"/>
      <c r="BP47" s="26"/>
      <c r="BQ47" s="65"/>
      <c r="BR47" s="36"/>
      <c r="BS47" s="14">
        <f t="shared" si="4"/>
        <v>0.44138071186657601</v>
      </c>
      <c r="BT47" s="57">
        <f t="shared" si="21"/>
        <v>0.17599999999999999</v>
      </c>
      <c r="BU47" s="41"/>
      <c r="BV47" s="49"/>
    </row>
    <row r="48" spans="1:74" ht="15.75">
      <c r="A48" s="70">
        <f t="shared" si="5"/>
        <v>4.9999999999998934E-3</v>
      </c>
      <c r="B48" s="5">
        <v>-5.09</v>
      </c>
      <c r="C48" s="75">
        <v>2.66</v>
      </c>
      <c r="D48" s="75">
        <v>0.06</v>
      </c>
      <c r="G48" s="20">
        <f t="shared" si="79"/>
        <v>-0.55919170002202645</v>
      </c>
      <c r="H48" s="85">
        <f t="shared" si="80"/>
        <v>-0.55841833754534542</v>
      </c>
      <c r="I48" s="21">
        <f t="shared" si="58"/>
        <v>4.21</v>
      </c>
      <c r="J48" s="21">
        <f t="shared" si="69"/>
        <v>4.2333333333333334</v>
      </c>
      <c r="K48" s="26">
        <f t="shared" si="70"/>
        <v>4.2366666666666672</v>
      </c>
      <c r="L48" s="26">
        <f t="shared" si="71"/>
        <v>3.3333333333338544E-3</v>
      </c>
      <c r="M48" s="65">
        <f t="shared" si="72"/>
        <v>2.6666666666667282E-2</v>
      </c>
      <c r="O48" s="14">
        <f t="shared" si="24"/>
        <v>-0.46703335800713486</v>
      </c>
      <c r="P48" s="57">
        <f t="shared" si="8"/>
        <v>3.0100000000000001E-3</v>
      </c>
      <c r="U48" s="20">
        <f t="shared" si="9"/>
        <v>-2.9241341538660794</v>
      </c>
      <c r="V48" s="20">
        <f t="shared" si="10"/>
        <v>-2.9218140664360366</v>
      </c>
      <c r="W48" s="21">
        <f t="shared" si="73"/>
        <v>3.5049999999999999</v>
      </c>
      <c r="X48" s="21">
        <f t="shared" si="74"/>
        <v>3.456666666666667</v>
      </c>
      <c r="Y48" s="26">
        <f t="shared" si="75"/>
        <v>3.3272222222222219</v>
      </c>
      <c r="Z48" s="26">
        <f t="shared" si="76"/>
        <v>-0.12944444444444514</v>
      </c>
      <c r="AA48" s="65">
        <f t="shared" si="77"/>
        <v>-0.17777777777777803</v>
      </c>
      <c r="AB48" s="36"/>
      <c r="AC48" s="14">
        <f t="shared" si="47"/>
        <v>0.55123696186957716</v>
      </c>
      <c r="AD48" s="57">
        <f t="shared" si="48"/>
        <v>-1.12E-2</v>
      </c>
      <c r="AE48" s="41"/>
      <c r="AF48" s="14"/>
      <c r="AG48" s="18"/>
      <c r="AI48" s="20">
        <f t="shared" si="12"/>
        <v>-4.7570032235982591</v>
      </c>
      <c r="AJ48" s="20">
        <f t="shared" si="13"/>
        <v>-4.7500429613081296</v>
      </c>
      <c r="AK48" s="21">
        <f t="shared" si="22"/>
        <v>2.9533333333333331</v>
      </c>
      <c r="AL48" s="21">
        <f t="shared" si="49"/>
        <v>3.0133333333333336</v>
      </c>
      <c r="AM48" s="26">
        <f t="shared" si="50"/>
        <v>3.0298148148148147</v>
      </c>
      <c r="AN48" s="26">
        <f t="shared" si="51"/>
        <v>1.6481481481481097E-2</v>
      </c>
      <c r="AO48" s="65">
        <f t="shared" si="52"/>
        <v>7.6481481481481595E-2</v>
      </c>
      <c r="AP48" s="36"/>
      <c r="AQ48" s="14">
        <f t="shared" si="2"/>
        <v>0.27917858477894691</v>
      </c>
      <c r="AR48" s="57">
        <f t="shared" si="57"/>
        <v>-3.9600000000000003E-2</v>
      </c>
      <c r="AS48" s="14"/>
      <c r="AT48" s="14"/>
      <c r="AU48" s="23"/>
      <c r="AV48" s="9"/>
      <c r="AW48" s="20">
        <f t="shared" si="15"/>
        <v>-3.4902354867947296</v>
      </c>
      <c r="AX48" s="20">
        <f t="shared" si="16"/>
        <v>-3.4693546999243421</v>
      </c>
      <c r="AY48" s="21">
        <f t="shared" si="78"/>
        <v>3.0366666666666671</v>
      </c>
      <c r="AZ48" s="21">
        <f t="shared" si="53"/>
        <v>3.0413888888888891</v>
      </c>
      <c r="BA48" s="26">
        <f t="shared" si="54"/>
        <v>3.1405401234567898</v>
      </c>
      <c r="BB48" s="26">
        <f t="shared" si="55"/>
        <v>9.9151234567900648E-2</v>
      </c>
      <c r="BC48" s="65">
        <f t="shared" si="56"/>
        <v>0.10387345679012272</v>
      </c>
      <c r="BD48" s="36"/>
      <c r="BE48" s="14">
        <f t="shared" si="3"/>
        <v>0.97906550811424931</v>
      </c>
      <c r="BF48" s="57">
        <f t="shared" si="23"/>
        <v>-2.9499999999999998E-2</v>
      </c>
      <c r="BG48" s="14"/>
      <c r="BH48" s="14"/>
      <c r="BI48" s="23"/>
      <c r="BK48" s="20">
        <f t="shared" si="63"/>
        <v>-6.5786440384164868E-2</v>
      </c>
      <c r="BL48" s="80">
        <f t="shared" si="64"/>
        <v>-3.1440797730022951E-3</v>
      </c>
      <c r="BM48" s="21">
        <f t="shared" si="42"/>
        <v>4.324696969696971</v>
      </c>
      <c r="BN48" s="21"/>
      <c r="BO48" s="26"/>
      <c r="BP48" s="26"/>
      <c r="BQ48" s="65"/>
      <c r="BR48" s="36"/>
      <c r="BS48" s="14">
        <f t="shared" si="4"/>
        <v>0.91490337828513035</v>
      </c>
      <c r="BT48" s="57">
        <f t="shared" si="21"/>
        <v>0.17599999999999999</v>
      </c>
      <c r="BU48" s="41"/>
      <c r="BV48" s="49"/>
    </row>
    <row r="49" spans="1:74" ht="15.75">
      <c r="A49" s="70">
        <f t="shared" si="5"/>
        <v>4.9999999999998934E-3</v>
      </c>
      <c r="B49" s="5">
        <v>-5.085</v>
      </c>
      <c r="C49" s="75">
        <v>2.81</v>
      </c>
      <c r="D49" s="75">
        <v>7.0000000000000007E-2</v>
      </c>
      <c r="G49" s="20">
        <f t="shared" si="79"/>
        <v>-0.55764497506866439</v>
      </c>
      <c r="H49" s="85">
        <f t="shared" si="80"/>
        <v>-0.55687161259198337</v>
      </c>
      <c r="I49" s="21">
        <f t="shared" si="58"/>
        <v>4.3499999999999996</v>
      </c>
      <c r="J49" s="21">
        <f t="shared" si="69"/>
        <v>4.293333333333333</v>
      </c>
      <c r="K49" s="26">
        <f t="shared" si="70"/>
        <v>4.2911111111111113</v>
      </c>
      <c r="L49" s="26">
        <f t="shared" si="71"/>
        <v>-2.2222222222216814E-3</v>
      </c>
      <c r="M49" s="65">
        <f t="shared" si="72"/>
        <v>-5.8888888888888324E-2</v>
      </c>
      <c r="O49" s="14">
        <f t="shared" si="24"/>
        <v>-0.92614663015261933</v>
      </c>
      <c r="P49" s="57">
        <f t="shared" si="8"/>
        <v>3.0100000000000001E-3</v>
      </c>
      <c r="U49" s="20">
        <f t="shared" si="9"/>
        <v>-2.9194939790059933</v>
      </c>
      <c r="V49" s="20">
        <f t="shared" si="10"/>
        <v>-2.9171738915759504</v>
      </c>
      <c r="W49" s="21">
        <f t="shared" si="73"/>
        <v>3.45</v>
      </c>
      <c r="X49" s="21">
        <f t="shared" si="74"/>
        <v>3.418333333333333</v>
      </c>
      <c r="Y49" s="26">
        <f t="shared" si="75"/>
        <v>3.3449999999999998</v>
      </c>
      <c r="Z49" s="26">
        <f t="shared" si="76"/>
        <v>-7.333333333333325E-2</v>
      </c>
      <c r="AA49" s="65">
        <f t="shared" si="77"/>
        <v>-0.10500000000000043</v>
      </c>
      <c r="AB49" s="36"/>
      <c r="AC49" s="14">
        <f t="shared" si="47"/>
        <v>0.95858104060263916</v>
      </c>
      <c r="AD49" s="57">
        <f t="shared" si="48"/>
        <v>-1.12E-2</v>
      </c>
      <c r="AE49" s="41"/>
      <c r="AF49" s="14"/>
      <c r="AG49" s="18"/>
      <c r="AI49" s="20">
        <f t="shared" si="12"/>
        <v>-4.7430826990180011</v>
      </c>
      <c r="AJ49" s="20">
        <f t="shared" si="13"/>
        <v>-4.7361224367278716</v>
      </c>
      <c r="AK49" s="21">
        <f t="shared" si="22"/>
        <v>3.0466666666666669</v>
      </c>
      <c r="AL49" s="21">
        <f t="shared" si="49"/>
        <v>3.0133333333333332</v>
      </c>
      <c r="AM49" s="26">
        <f t="shared" si="50"/>
        <v>3.0190740740740738</v>
      </c>
      <c r="AN49" s="26">
        <f t="shared" si="51"/>
        <v>5.7407407407406019E-3</v>
      </c>
      <c r="AO49" s="65">
        <f t="shared" si="52"/>
        <v>-2.7592592592593057E-2</v>
      </c>
      <c r="AP49" s="36"/>
      <c r="AQ49" s="14">
        <f t="shared" si="2"/>
        <v>0.83109306245974368</v>
      </c>
      <c r="AR49" s="57">
        <f t="shared" si="57"/>
        <v>-3.9600000000000003E-2</v>
      </c>
      <c r="AS49" s="14"/>
      <c r="AT49" s="14"/>
      <c r="AU49" s="23"/>
      <c r="AV49" s="9"/>
      <c r="AW49" s="20">
        <f t="shared" si="15"/>
        <v>-3.4484739130539541</v>
      </c>
      <c r="AX49" s="20">
        <f t="shared" si="16"/>
        <v>-3.4275931261835666</v>
      </c>
      <c r="AY49" s="21">
        <f t="shared" si="78"/>
        <v>3.04</v>
      </c>
      <c r="AZ49" s="21">
        <f t="shared" si="53"/>
        <v>3.0892592592592591</v>
      </c>
      <c r="BA49" s="26">
        <f t="shared" si="54"/>
        <v>3.1416512345679006</v>
      </c>
      <c r="BB49" s="26">
        <f t="shared" si="55"/>
        <v>5.2391975308641481E-2</v>
      </c>
      <c r="BC49" s="65">
        <f t="shared" si="56"/>
        <v>0.10165123456790059</v>
      </c>
      <c r="BD49" s="36"/>
      <c r="BE49" s="14">
        <f t="shared" si="3"/>
        <v>0.61917122929614343</v>
      </c>
      <c r="BF49" s="57">
        <f t="shared" si="23"/>
        <v>-2.9499999999999998E-2</v>
      </c>
      <c r="BG49" s="14"/>
      <c r="BH49" s="14"/>
      <c r="BI49" s="23"/>
      <c r="BK49" s="20">
        <f t="shared" si="63"/>
        <v>5.9498280838161138E-2</v>
      </c>
      <c r="BL49" s="80">
        <f t="shared" si="64"/>
        <v>0.12214064144932371</v>
      </c>
      <c r="BM49" s="21"/>
      <c r="BN49" s="21"/>
      <c r="BO49" s="26"/>
      <c r="BP49" s="26"/>
      <c r="BQ49" s="65"/>
      <c r="BR49" s="36"/>
      <c r="BS49" s="14">
        <f t="shared" si="4"/>
        <v>0.96033258598562998</v>
      </c>
      <c r="BT49" s="57">
        <f t="shared" si="21"/>
        <v>0.17599999999999999</v>
      </c>
      <c r="BU49" s="41"/>
      <c r="BV49" s="49"/>
    </row>
    <row r="50" spans="1:74" ht="15.75">
      <c r="A50" s="70">
        <f t="shared" si="5"/>
        <v>4.9999999999998934E-3</v>
      </c>
      <c r="B50" s="5">
        <v>-5.08</v>
      </c>
      <c r="C50" s="75">
        <v>2.78</v>
      </c>
      <c r="D50" s="75">
        <v>0.09</v>
      </c>
      <c r="G50" s="20">
        <f t="shared" si="79"/>
        <v>-0.55609825011530234</v>
      </c>
      <c r="H50" s="85">
        <f t="shared" si="80"/>
        <v>-0.55532488763862131</v>
      </c>
      <c r="I50" s="21">
        <f t="shared" si="58"/>
        <v>4.32</v>
      </c>
      <c r="J50" s="21">
        <f t="shared" si="69"/>
        <v>4.32</v>
      </c>
      <c r="K50" s="26">
        <f t="shared" si="70"/>
        <v>4.3311111111111114</v>
      </c>
      <c r="L50" s="26">
        <f t="shared" si="71"/>
        <v>1.1111111111111072E-2</v>
      </c>
      <c r="M50" s="65">
        <f t="shared" si="72"/>
        <v>1.1111111111111072E-2</v>
      </c>
      <c r="O50" s="14">
        <f t="shared" si="24"/>
        <v>-0.95190560107642841</v>
      </c>
      <c r="P50" s="57">
        <f t="shared" si="8"/>
        <v>3.0100000000000001E-3</v>
      </c>
      <c r="T50" s="2"/>
      <c r="U50" s="20">
        <f t="shared" si="9"/>
        <v>-2.9148538041459071</v>
      </c>
      <c r="V50" s="20">
        <f t="shared" si="10"/>
        <v>-2.9125337167158643</v>
      </c>
      <c r="W50" s="21">
        <f t="shared" si="73"/>
        <v>3.3</v>
      </c>
      <c r="X50" s="21">
        <f t="shared" si="74"/>
        <v>3.3416666666666668</v>
      </c>
      <c r="Y50" s="26">
        <f t="shared" si="75"/>
        <v>3.3527777777777779</v>
      </c>
      <c r="Z50" s="26">
        <f t="shared" si="76"/>
        <v>1.1111111111111072E-2</v>
      </c>
      <c r="AA50" s="65">
        <f t="shared" si="77"/>
        <v>5.2777777777778034E-2</v>
      </c>
      <c r="AB50" s="36"/>
      <c r="AC50" s="14">
        <f t="shared" si="47"/>
        <v>0.91739439699618441</v>
      </c>
      <c r="AD50" s="57">
        <f t="shared" si="48"/>
        <v>-1.12E-2</v>
      </c>
      <c r="AE50" s="41"/>
      <c r="AF50" s="14"/>
      <c r="AG50" s="18"/>
      <c r="AI50" s="20">
        <f t="shared" si="12"/>
        <v>-4.729162174437743</v>
      </c>
      <c r="AJ50" s="20">
        <f t="shared" si="13"/>
        <v>-4.7222019121476135</v>
      </c>
      <c r="AK50" s="21">
        <f t="shared" si="22"/>
        <v>3.04</v>
      </c>
      <c r="AL50" s="21">
        <f t="shared" si="49"/>
        <v>3.02</v>
      </c>
      <c r="AM50" s="26">
        <f t="shared" si="50"/>
        <v>3.0127777777777771</v>
      </c>
      <c r="AN50" s="26">
        <f t="shared" si="51"/>
        <v>-7.2222222222229071E-3</v>
      </c>
      <c r="AO50" s="65">
        <f t="shared" si="52"/>
        <v>-2.7222222222222925E-2</v>
      </c>
      <c r="AP50" s="36"/>
      <c r="AQ50" s="14">
        <f t="shared" si="2"/>
        <v>0.99412985964513412</v>
      </c>
      <c r="AR50" s="57">
        <f t="shared" si="57"/>
        <v>-3.9600000000000003E-2</v>
      </c>
      <c r="AS50" s="14"/>
      <c r="AT50" s="14"/>
      <c r="AU50" s="23"/>
      <c r="AV50" s="9"/>
      <c r="AW50" s="20">
        <f t="shared" si="15"/>
        <v>-3.4067123393131786</v>
      </c>
      <c r="AX50" s="20">
        <f t="shared" si="16"/>
        <v>-3.3858315524427911</v>
      </c>
      <c r="AY50" s="21">
        <f t="shared" si="78"/>
        <v>3.1911111111111108</v>
      </c>
      <c r="AZ50" s="21">
        <f t="shared" si="53"/>
        <v>3.1582870370370366</v>
      </c>
      <c r="BA50" s="26">
        <f t="shared" si="54"/>
        <v>3.1489197530864197</v>
      </c>
      <c r="BB50" s="26">
        <f t="shared" si="55"/>
        <v>-9.3672839506169225E-3</v>
      </c>
      <c r="BC50" s="65">
        <f t="shared" si="56"/>
        <v>-4.2191358024691095E-2</v>
      </c>
      <c r="BD50" s="36"/>
      <c r="BE50" s="14">
        <f t="shared" si="3"/>
        <v>-3.0440149031341138E-2</v>
      </c>
      <c r="BF50" s="57">
        <f t="shared" si="23"/>
        <v>-2.9499999999999998E-2</v>
      </c>
      <c r="BG50" s="14"/>
      <c r="BH50" s="14"/>
      <c r="BI50" s="23"/>
      <c r="BK50" s="20">
        <f t="shared" si="63"/>
        <v>0.18478300206048714</v>
      </c>
      <c r="BL50" s="80">
        <f t="shared" si="64"/>
        <v>0.24742536267164972</v>
      </c>
      <c r="BM50" s="21"/>
      <c r="BN50" s="21"/>
      <c r="BO50" s="26"/>
      <c r="BP50" s="26"/>
      <c r="BQ50" s="65"/>
      <c r="BR50" s="36"/>
      <c r="BS50" s="14">
        <f t="shared" si="4"/>
        <v>0.55641150379560667</v>
      </c>
      <c r="BT50" s="57">
        <f t="shared" si="21"/>
        <v>0.17599999999999999</v>
      </c>
      <c r="BU50" s="41"/>
      <c r="BV50" s="49"/>
    </row>
    <row r="51" spans="1:74" ht="15.75">
      <c r="A51" s="70">
        <f t="shared" si="5"/>
        <v>4.9999999999998934E-3</v>
      </c>
      <c r="B51" s="5">
        <v>-5.0750000000000002</v>
      </c>
      <c r="C51" s="75">
        <v>2.69</v>
      </c>
      <c r="D51" s="75">
        <v>7.0000000000000007E-2</v>
      </c>
      <c r="G51" s="20">
        <f t="shared" si="79"/>
        <v>-0.55455152516194028</v>
      </c>
      <c r="H51" s="85">
        <f t="shared" si="80"/>
        <v>-0.55377816268525926</v>
      </c>
      <c r="I51" s="21">
        <f t="shared" si="58"/>
        <v>4.29</v>
      </c>
      <c r="J51" s="21">
        <f t="shared" si="69"/>
        <v>4.3666666666666663</v>
      </c>
      <c r="K51" s="26">
        <f t="shared" si="70"/>
        <v>4.3716666666666661</v>
      </c>
      <c r="L51" s="26">
        <f t="shared" si="71"/>
        <v>4.9999999999998934E-3</v>
      </c>
      <c r="M51" s="65">
        <f t="shared" si="72"/>
        <v>8.166666666666611E-2</v>
      </c>
      <c r="O51" s="14">
        <f t="shared" si="24"/>
        <v>-0.5322573620042349</v>
      </c>
      <c r="P51" s="57">
        <f t="shared" si="8"/>
        <v>3.0100000000000001E-3</v>
      </c>
      <c r="U51" s="20">
        <f t="shared" si="9"/>
        <v>-2.9102136292858209</v>
      </c>
      <c r="V51" s="20">
        <f t="shared" si="10"/>
        <v>-2.9078935418557781</v>
      </c>
      <c r="W51" s="21">
        <f t="shared" si="73"/>
        <v>3.2749999999999999</v>
      </c>
      <c r="X51" s="21">
        <f t="shared" si="74"/>
        <v>3.28</v>
      </c>
      <c r="Y51" s="26">
        <f t="shared" si="75"/>
        <v>3.3533333333333335</v>
      </c>
      <c r="Z51" s="26">
        <f t="shared" si="76"/>
        <v>7.3333333333333695E-2</v>
      </c>
      <c r="AA51" s="65">
        <f t="shared" si="77"/>
        <v>7.8333333333333588E-2</v>
      </c>
      <c r="AB51" s="36"/>
      <c r="AC51" s="14">
        <f t="shared" si="47"/>
        <v>0.44694871933213709</v>
      </c>
      <c r="AD51" s="57">
        <f t="shared" si="48"/>
        <v>-1.12E-2</v>
      </c>
      <c r="AE51" s="41"/>
      <c r="AF51" s="14"/>
      <c r="AG51" s="18"/>
      <c r="AI51" s="20">
        <f t="shared" si="12"/>
        <v>-4.715241649857485</v>
      </c>
      <c r="AJ51" s="20">
        <f t="shared" si="13"/>
        <v>-4.7082813875673555</v>
      </c>
      <c r="AK51" s="21">
        <f t="shared" si="22"/>
        <v>2.9733333333333332</v>
      </c>
      <c r="AL51" s="21">
        <f t="shared" si="49"/>
        <v>3.0466666666666669</v>
      </c>
      <c r="AM51" s="26">
        <f t="shared" si="50"/>
        <v>3.0155555555555553</v>
      </c>
      <c r="AN51" s="26">
        <f t="shared" si="51"/>
        <v>-3.1111111111111533E-2</v>
      </c>
      <c r="AO51" s="65">
        <f t="shared" si="52"/>
        <v>4.2222222222222161E-2</v>
      </c>
      <c r="AP51" s="36"/>
      <c r="AQ51" s="14">
        <f t="shared" si="2"/>
        <v>0.69200224697988932</v>
      </c>
      <c r="AR51" s="57">
        <f t="shared" si="57"/>
        <v>-3.9600000000000003E-2</v>
      </c>
      <c r="AS51" s="14"/>
      <c r="AT51" s="14"/>
      <c r="AU51" s="23"/>
      <c r="AV51" s="9"/>
      <c r="AW51" s="20">
        <f t="shared" si="15"/>
        <v>-3.3649507655724031</v>
      </c>
      <c r="AX51" s="20">
        <f t="shared" si="16"/>
        <v>-3.3440699787020156</v>
      </c>
      <c r="AY51" s="21">
        <f t="shared" si="78"/>
        <v>3.2437499999999999</v>
      </c>
      <c r="AZ51" s="21">
        <f t="shared" si="53"/>
        <v>3.2953703703703705</v>
      </c>
      <c r="BA51" s="26">
        <f t="shared" si="54"/>
        <v>3.1546141975308641</v>
      </c>
      <c r="BB51" s="26">
        <f t="shared" si="55"/>
        <v>-0.14075617283950637</v>
      </c>
      <c r="BC51" s="65">
        <f t="shared" si="56"/>
        <v>-8.9135802469135772E-2</v>
      </c>
      <c r="BD51" s="36"/>
      <c r="BE51" s="14">
        <f t="shared" si="3"/>
        <v>-0.66580824332248278</v>
      </c>
      <c r="BF51" s="57">
        <f t="shared" si="23"/>
        <v>-2.9499999999999998E-2</v>
      </c>
      <c r="BG51" s="14"/>
      <c r="BH51" s="14"/>
      <c r="BI51" s="23"/>
      <c r="BK51" s="20">
        <f t="shared" si="63"/>
        <v>0.31006772328281318</v>
      </c>
      <c r="BL51" s="80">
        <f t="shared" si="64"/>
        <v>0.37271008389397575</v>
      </c>
      <c r="BM51" s="21"/>
      <c r="BN51" s="21"/>
      <c r="BO51" s="26"/>
      <c r="BP51" s="26"/>
      <c r="BQ51" s="65"/>
      <c r="BR51" s="36"/>
      <c r="BS51" s="14">
        <f t="shared" si="4"/>
        <v>-0.10786070484543467</v>
      </c>
      <c r="BT51" s="57">
        <f t="shared" si="21"/>
        <v>0.17599999999999999</v>
      </c>
      <c r="BU51" s="41"/>
      <c r="BV51" s="49"/>
    </row>
    <row r="52" spans="1:74" ht="15.75">
      <c r="A52" s="70">
        <f t="shared" si="5"/>
        <v>4.9999999999998934E-3</v>
      </c>
      <c r="B52" s="5">
        <v>-5.07</v>
      </c>
      <c r="C52" s="75">
        <v>2.93</v>
      </c>
      <c r="D52" s="75">
        <v>0.08</v>
      </c>
      <c r="G52" s="20">
        <f t="shared" si="79"/>
        <v>-0.55300480020857823</v>
      </c>
      <c r="H52" s="85">
        <f t="shared" si="80"/>
        <v>-0.5522314377318972</v>
      </c>
      <c r="I52" s="21">
        <f t="shared" si="58"/>
        <v>4.49</v>
      </c>
      <c r="J52" s="21">
        <f t="shared" si="69"/>
        <v>4.4183333333333339</v>
      </c>
      <c r="K52" s="26">
        <f t="shared" si="70"/>
        <v>4.4127777777777775</v>
      </c>
      <c r="L52" s="26">
        <f t="shared" si="71"/>
        <v>-5.555555555556424E-3</v>
      </c>
      <c r="M52" s="65">
        <f t="shared" si="72"/>
        <v>-7.7222222222222747E-2</v>
      </c>
      <c r="O52" s="14">
        <f t="shared" si="24"/>
        <v>0.1364400121314254</v>
      </c>
      <c r="P52" s="57">
        <f t="shared" si="8"/>
        <v>3.0100000000000001E-3</v>
      </c>
      <c r="U52" s="20">
        <f t="shared" si="9"/>
        <v>-2.9055734544257348</v>
      </c>
      <c r="V52" s="20">
        <f t="shared" si="10"/>
        <v>-2.9032533669956919</v>
      </c>
      <c r="W52" s="21">
        <f t="shared" si="73"/>
        <v>3.2649999999999997</v>
      </c>
      <c r="X52" s="21">
        <f t="shared" si="74"/>
        <v>3.2399999999999998</v>
      </c>
      <c r="Y52" s="26">
        <f t="shared" si="75"/>
        <v>3.3600000000000003</v>
      </c>
      <c r="Z52" s="26">
        <f t="shared" si="76"/>
        <v>0.12000000000000055</v>
      </c>
      <c r="AA52" s="65">
        <f t="shared" si="77"/>
        <v>9.5000000000000639E-2</v>
      </c>
      <c r="AB52" s="36"/>
      <c r="AC52" s="14">
        <f t="shared" si="47"/>
        <v>-0.23262923138904315</v>
      </c>
      <c r="AD52" s="57">
        <f t="shared" si="48"/>
        <v>-1.12E-2</v>
      </c>
      <c r="AE52" s="41"/>
      <c r="AF52" s="14"/>
      <c r="AG52" s="18"/>
      <c r="AI52" s="20">
        <f t="shared" si="12"/>
        <v>-4.7013211252772269</v>
      </c>
      <c r="AJ52" s="20">
        <f t="shared" si="13"/>
        <v>-4.6943608629870974</v>
      </c>
      <c r="AK52" s="21">
        <f t="shared" si="22"/>
        <v>3.1266666666666665</v>
      </c>
      <c r="AL52" s="21">
        <f t="shared" si="49"/>
        <v>3.0155555555555558</v>
      </c>
      <c r="AM52" s="26">
        <f t="shared" si="50"/>
        <v>3.0048148148148148</v>
      </c>
      <c r="AN52" s="26">
        <f t="shared" si="51"/>
        <v>-1.0740740740740939E-2</v>
      </c>
      <c r="AO52" s="65">
        <f t="shared" si="52"/>
        <v>-0.12185185185185166</v>
      </c>
      <c r="AP52" s="36"/>
      <c r="AQ52" s="14">
        <f t="shared" si="2"/>
        <v>6.6079092204457845E-2</v>
      </c>
      <c r="AR52" s="57">
        <f t="shared" si="57"/>
        <v>-3.9600000000000003E-2</v>
      </c>
      <c r="AS52" s="14"/>
      <c r="AT52" s="14"/>
      <c r="AU52" s="23"/>
      <c r="AV52" s="9"/>
      <c r="AW52" s="20">
        <f t="shared" si="15"/>
        <v>-3.3231891918316276</v>
      </c>
      <c r="AX52" s="20">
        <f t="shared" si="16"/>
        <v>-3.3023084049612401</v>
      </c>
      <c r="AY52" s="21">
        <f t="shared" si="78"/>
        <v>3.4512499999999999</v>
      </c>
      <c r="AZ52" s="21">
        <f t="shared" si="53"/>
        <v>3.2916666666666665</v>
      </c>
      <c r="BA52" s="26">
        <f t="shared" si="54"/>
        <v>3.1800771604938269</v>
      </c>
      <c r="BB52" s="26">
        <f t="shared" si="55"/>
        <v>-0.11158950617283958</v>
      </c>
      <c r="BC52" s="65">
        <f t="shared" si="56"/>
        <v>-0.27117283950617299</v>
      </c>
      <c r="BD52" s="36"/>
      <c r="BE52" s="14">
        <f t="shared" si="3"/>
        <v>-0.98963726092865223</v>
      </c>
      <c r="BF52" s="57">
        <f t="shared" si="23"/>
        <v>-2.9499999999999998E-2</v>
      </c>
      <c r="BG52" s="14"/>
      <c r="BH52" s="14"/>
      <c r="BI52" s="23"/>
      <c r="BK52" s="20">
        <f t="shared" si="63"/>
        <v>0.43535244450513921</v>
      </c>
      <c r="BL52" s="80">
        <f t="shared" si="64"/>
        <v>0.49799480511630179</v>
      </c>
      <c r="BM52" s="21"/>
      <c r="BN52" s="21"/>
      <c r="BO52" s="26"/>
      <c r="BP52" s="26"/>
      <c r="BQ52" s="65"/>
      <c r="BR52" s="36"/>
      <c r="BS52" s="14">
        <f t="shared" si="4"/>
        <v>-0.72166369095108951</v>
      </c>
      <c r="BT52" s="57">
        <f t="shared" si="21"/>
        <v>0.17599999999999999</v>
      </c>
      <c r="BU52" s="41"/>
      <c r="BV52" s="49"/>
    </row>
    <row r="53" spans="1:74" ht="15.75">
      <c r="A53" s="70">
        <f t="shared" si="5"/>
        <v>4.9999999999998934E-3</v>
      </c>
      <c r="B53" s="5">
        <v>-5.0650000000000004</v>
      </c>
      <c r="C53" s="75">
        <v>2.9</v>
      </c>
      <c r="D53" s="75">
        <v>0.1</v>
      </c>
      <c r="G53" s="20">
        <f t="shared" si="79"/>
        <v>-0.55145807525521617</v>
      </c>
      <c r="H53" s="85">
        <f t="shared" si="80"/>
        <v>-0.55068471277853515</v>
      </c>
      <c r="I53" s="21">
        <f t="shared" si="58"/>
        <v>4.4749999999999996</v>
      </c>
      <c r="J53" s="21">
        <f t="shared" si="69"/>
        <v>4.498333333333334</v>
      </c>
      <c r="K53" s="26">
        <f t="shared" si="70"/>
        <v>4.4388888888888891</v>
      </c>
      <c r="L53" s="26">
        <f t="shared" si="71"/>
        <v>-5.9444444444444855E-2</v>
      </c>
      <c r="M53" s="65">
        <f t="shared" si="72"/>
        <v>-3.6111111111110539E-2</v>
      </c>
      <c r="O53" s="14">
        <f t="shared" si="24"/>
        <v>0.74129558822894226</v>
      </c>
      <c r="P53" s="57">
        <f t="shared" si="8"/>
        <v>3.0100000000000001E-3</v>
      </c>
      <c r="U53" s="20">
        <f t="shared" si="9"/>
        <v>-2.9009332795656486</v>
      </c>
      <c r="V53" s="20">
        <f t="shared" si="10"/>
        <v>-2.8986131921356058</v>
      </c>
      <c r="W53" s="21">
        <f t="shared" si="73"/>
        <v>3.18</v>
      </c>
      <c r="X53" s="21">
        <f t="shared" si="74"/>
        <v>3.2533333333333334</v>
      </c>
      <c r="Y53" s="26">
        <f t="shared" si="75"/>
        <v>3.3572222222222226</v>
      </c>
      <c r="Z53" s="26">
        <f t="shared" si="76"/>
        <v>0.10388888888888914</v>
      </c>
      <c r="AA53" s="65">
        <f t="shared" si="77"/>
        <v>0.17722222222222239</v>
      </c>
      <c r="AB53" s="36"/>
      <c r="AC53" s="14">
        <f t="shared" si="47"/>
        <v>-0.80335737935745721</v>
      </c>
      <c r="AD53" s="57">
        <f t="shared" si="48"/>
        <v>-1.12E-2</v>
      </c>
      <c r="AE53" s="41"/>
      <c r="AF53" s="14"/>
      <c r="AG53" s="18"/>
      <c r="AI53" s="20">
        <f t="shared" si="12"/>
        <v>-4.6874006006969688</v>
      </c>
      <c r="AJ53" s="20">
        <f t="shared" si="13"/>
        <v>-4.6804403384068394</v>
      </c>
      <c r="AK53" s="21">
        <f t="shared" si="22"/>
        <v>2.9466666666666668</v>
      </c>
      <c r="AL53" s="21">
        <f t="shared" si="49"/>
        <v>2.9922222222222223</v>
      </c>
      <c r="AM53" s="26">
        <f t="shared" si="50"/>
        <v>3.0125925925925929</v>
      </c>
      <c r="AN53" s="26">
        <f t="shared" si="51"/>
        <v>2.0370370370370594E-2</v>
      </c>
      <c r="AO53" s="65">
        <f t="shared" si="52"/>
        <v>6.5925925925926165E-2</v>
      </c>
      <c r="AP53" s="36"/>
      <c r="AQ53" s="14">
        <f t="shared" si="2"/>
        <v>-0.59076320420074502</v>
      </c>
      <c r="AR53" s="57">
        <f t="shared" si="57"/>
        <v>-3.9600000000000003E-2</v>
      </c>
      <c r="AS53" s="14"/>
      <c r="AT53" s="14"/>
      <c r="AU53" s="23"/>
      <c r="AV53" s="9"/>
      <c r="AW53" s="20">
        <f t="shared" si="15"/>
        <v>-3.2814276180908521</v>
      </c>
      <c r="AX53" s="20">
        <f t="shared" si="16"/>
        <v>-3.2605468312204646</v>
      </c>
      <c r="AY53" s="21">
        <f t="shared" si="78"/>
        <v>3.1799999999999997</v>
      </c>
      <c r="AZ53" s="21">
        <f t="shared" si="53"/>
        <v>3.25</v>
      </c>
      <c r="BA53" s="26">
        <f t="shared" si="54"/>
        <v>3.1865586419753082</v>
      </c>
      <c r="BB53" s="26">
        <f t="shared" si="55"/>
        <v>-6.3441358024691752E-2</v>
      </c>
      <c r="BC53" s="65">
        <f t="shared" si="56"/>
        <v>6.5586419753085323E-3</v>
      </c>
      <c r="BD53" s="36"/>
      <c r="BE53" s="14">
        <f t="shared" si="3"/>
        <v>-0.85040400555327489</v>
      </c>
      <c r="BF53" s="57">
        <f t="shared" si="23"/>
        <v>-2.9499999999999998E-2</v>
      </c>
      <c r="BG53" s="14"/>
      <c r="BH53" s="14"/>
      <c r="BI53" s="23"/>
      <c r="BK53" s="20">
        <f t="shared" si="63"/>
        <v>0.56063716572746525</v>
      </c>
      <c r="BL53" s="80">
        <f t="shared" si="64"/>
        <v>0.62327952633862782</v>
      </c>
      <c r="BM53" s="21"/>
      <c r="BN53" s="21"/>
      <c r="BO53" s="26"/>
      <c r="BP53" s="26"/>
      <c r="BQ53" s="65"/>
      <c r="BR53" s="36"/>
      <c r="BS53" s="14">
        <f t="shared" si="4"/>
        <v>-0.99779221566218967</v>
      </c>
      <c r="BT53" s="57">
        <f t="shared" si="21"/>
        <v>0.17599999999999999</v>
      </c>
      <c r="BU53" s="41"/>
      <c r="BV53" s="49"/>
    </row>
    <row r="54" spans="1:74" ht="15.75">
      <c r="A54" s="70">
        <f t="shared" si="5"/>
        <v>5.0000000000007816E-3</v>
      </c>
      <c r="B54" s="5">
        <v>-5.0599999999999996</v>
      </c>
      <c r="C54" s="75">
        <v>2.85</v>
      </c>
      <c r="D54" s="75">
        <v>0.06</v>
      </c>
      <c r="G54" s="20">
        <f t="shared" si="79"/>
        <v>-0.54991135030185412</v>
      </c>
      <c r="H54" s="85">
        <f t="shared" si="80"/>
        <v>-0.54913798782517309</v>
      </c>
      <c r="I54" s="21">
        <f t="shared" si="58"/>
        <v>4.53</v>
      </c>
      <c r="J54" s="21">
        <f t="shared" si="69"/>
        <v>4.5149999999999997</v>
      </c>
      <c r="K54" s="26">
        <f t="shared" si="70"/>
        <v>4.45</v>
      </c>
      <c r="L54" s="26">
        <f t="shared" si="71"/>
        <v>-6.4999999999999503E-2</v>
      </c>
      <c r="M54" s="65">
        <f t="shared" si="72"/>
        <v>-8.0000000000000071E-2</v>
      </c>
      <c r="O54" s="14">
        <f t="shared" si="24"/>
        <v>0.99929072001138064</v>
      </c>
      <c r="P54" s="57">
        <f t="shared" si="8"/>
        <v>3.0100000000000001E-3</v>
      </c>
      <c r="U54" s="20">
        <f t="shared" si="9"/>
        <v>-2.8962931047055624</v>
      </c>
      <c r="V54" s="20">
        <f t="shared" si="10"/>
        <v>-2.8939730172755196</v>
      </c>
      <c r="W54" s="21">
        <f t="shared" si="73"/>
        <v>3.3149999999999999</v>
      </c>
      <c r="X54" s="21">
        <f t="shared" si="74"/>
        <v>3.3233333333333337</v>
      </c>
      <c r="Y54" s="26">
        <f t="shared" si="75"/>
        <v>3.3461111111111119</v>
      </c>
      <c r="Z54" s="26">
        <f t="shared" si="76"/>
        <v>2.277777777777823E-2</v>
      </c>
      <c r="AA54" s="65">
        <f t="shared" si="77"/>
        <v>3.1111111111111978E-2</v>
      </c>
      <c r="AB54" s="36"/>
      <c r="AC54" s="14">
        <f t="shared" si="47"/>
        <v>-0.99818568120172346</v>
      </c>
      <c r="AD54" s="57">
        <f t="shared" si="48"/>
        <v>-1.12E-2</v>
      </c>
      <c r="AE54" s="41"/>
      <c r="AF54" s="14"/>
      <c r="AG54" s="18"/>
      <c r="AI54" s="20">
        <f t="shared" si="12"/>
        <v>-4.6734800761167108</v>
      </c>
      <c r="AJ54" s="20">
        <f t="shared" si="13"/>
        <v>-4.6665198138265813</v>
      </c>
      <c r="AK54" s="21">
        <f t="shared" si="22"/>
        <v>2.9033333333333338</v>
      </c>
      <c r="AL54" s="21">
        <f t="shared" si="49"/>
        <v>2.9866666666666668</v>
      </c>
      <c r="AM54" s="26">
        <f t="shared" si="50"/>
        <v>3.0177777777777783</v>
      </c>
      <c r="AN54" s="26">
        <f t="shared" si="51"/>
        <v>3.1111111111111533E-2</v>
      </c>
      <c r="AO54" s="65">
        <f t="shared" si="52"/>
        <v>0.11444444444444457</v>
      </c>
      <c r="AP54" s="36"/>
      <c r="AQ54" s="14">
        <f t="shared" si="2"/>
        <v>-0.97118083175875491</v>
      </c>
      <c r="AR54" s="57">
        <f t="shared" si="57"/>
        <v>-3.9600000000000003E-2</v>
      </c>
      <c r="AS54" s="14"/>
      <c r="AT54" s="14"/>
      <c r="AU54" s="23"/>
      <c r="AV54" s="9"/>
      <c r="AW54" s="20">
        <f t="shared" si="15"/>
        <v>-3.2396660443500767</v>
      </c>
      <c r="AX54" s="20">
        <f t="shared" si="16"/>
        <v>-3.2187852574796891</v>
      </c>
      <c r="AY54" s="21">
        <f t="shared" si="78"/>
        <v>3.1187499999999999</v>
      </c>
      <c r="AZ54" s="21">
        <f t="shared" si="53"/>
        <v>3.1270833333333332</v>
      </c>
      <c r="BA54" s="26">
        <f t="shared" si="54"/>
        <v>3.1986419753086417</v>
      </c>
      <c r="BB54" s="26">
        <f t="shared" si="55"/>
        <v>7.1558641975308479E-2</v>
      </c>
      <c r="BC54" s="65">
        <f t="shared" si="56"/>
        <v>7.9891975308641783E-2</v>
      </c>
      <c r="BD54" s="36"/>
      <c r="BE54" s="14">
        <f t="shared" si="3"/>
        <v>-0.31325726479176114</v>
      </c>
      <c r="BF54" s="57">
        <f t="shared" si="23"/>
        <v>-2.9499999999999998E-2</v>
      </c>
      <c r="BG54" s="14"/>
      <c r="BH54" s="14"/>
      <c r="BI54" s="23"/>
      <c r="BK54" s="20">
        <f t="shared" si="63"/>
        <v>0.68592188694979128</v>
      </c>
      <c r="BL54" s="80">
        <f t="shared" si="64"/>
        <v>0.74856424756095385</v>
      </c>
      <c r="BM54" s="21"/>
      <c r="BN54" s="21"/>
      <c r="BO54" s="26"/>
      <c r="BP54" s="26"/>
      <c r="BQ54" s="65"/>
      <c r="BR54" s="36"/>
      <c r="BS54" s="14">
        <f t="shared" si="4"/>
        <v>-0.80704267343969338</v>
      </c>
      <c r="BT54" s="57">
        <f t="shared" si="21"/>
        <v>0.17599999999999999</v>
      </c>
      <c r="BU54" s="41"/>
      <c r="BV54" s="49"/>
    </row>
    <row r="55" spans="1:74" ht="15.75">
      <c r="A55" s="70">
        <f t="shared" si="5"/>
        <v>4.9999999999998934E-3</v>
      </c>
      <c r="B55" s="5">
        <v>-5.0549999999999997</v>
      </c>
      <c r="C55" s="75">
        <v>3.06</v>
      </c>
      <c r="D55" s="75">
        <v>0.08</v>
      </c>
      <c r="G55" s="20">
        <f t="shared" si="79"/>
        <v>-0.54836462534849206</v>
      </c>
      <c r="H55" s="85">
        <f t="shared" si="80"/>
        <v>-0.54759126287181104</v>
      </c>
      <c r="I55" s="21">
        <f t="shared" si="58"/>
        <v>4.54</v>
      </c>
      <c r="J55" s="21">
        <f t="shared" si="69"/>
        <v>4.5266666666666664</v>
      </c>
      <c r="K55" s="26">
        <f t="shared" si="70"/>
        <v>4.4672222222222224</v>
      </c>
      <c r="L55" s="26">
        <f t="shared" si="71"/>
        <v>-5.9444444444443967E-2</v>
      </c>
      <c r="M55" s="65">
        <f t="shared" si="72"/>
        <v>-7.2777777777777608E-2</v>
      </c>
      <c r="O55" s="14">
        <f t="shared" si="24"/>
        <v>0.78970661802121933</v>
      </c>
      <c r="P55" s="57">
        <f t="shared" si="8"/>
        <v>3.0100000000000001E-3</v>
      </c>
      <c r="U55" s="20">
        <f t="shared" si="9"/>
        <v>-2.8916529298454763</v>
      </c>
      <c r="V55" s="20">
        <f t="shared" si="10"/>
        <v>-2.8893328424154334</v>
      </c>
      <c r="W55" s="21">
        <f t="shared" si="73"/>
        <v>3.4750000000000001</v>
      </c>
      <c r="X55" s="21">
        <f t="shared" si="74"/>
        <v>3.4216666666666669</v>
      </c>
      <c r="Y55" s="26">
        <f t="shared" si="75"/>
        <v>3.3422222222222224</v>
      </c>
      <c r="Z55" s="26">
        <f t="shared" si="76"/>
        <v>-7.9444444444444429E-2</v>
      </c>
      <c r="AA55" s="65">
        <f t="shared" si="77"/>
        <v>-0.13277777777777766</v>
      </c>
      <c r="AB55" s="36"/>
      <c r="AC55" s="14">
        <f t="shared" si="47"/>
        <v>-0.72595180921355218</v>
      </c>
      <c r="AD55" s="57">
        <f t="shared" si="48"/>
        <v>-1.12E-2</v>
      </c>
      <c r="AE55" s="41"/>
      <c r="AF55" s="14"/>
      <c r="AG55" s="18"/>
      <c r="AI55" s="20">
        <f t="shared" si="12"/>
        <v>-4.6595595515364527</v>
      </c>
      <c r="AJ55" s="20">
        <f t="shared" si="13"/>
        <v>-4.6525992892463233</v>
      </c>
      <c r="AK55" s="21">
        <f t="shared" si="22"/>
        <v>3.11</v>
      </c>
      <c r="AL55" s="21">
        <f t="shared" si="49"/>
        <v>2.9855555555555555</v>
      </c>
      <c r="AM55" s="26">
        <f t="shared" si="50"/>
        <v>3.0125925925925925</v>
      </c>
      <c r="AN55" s="26">
        <f t="shared" si="51"/>
        <v>2.7037037037036971E-2</v>
      </c>
      <c r="AO55" s="65">
        <f t="shared" si="52"/>
        <v>-9.7407407407407387E-2</v>
      </c>
      <c r="AP55" s="36"/>
      <c r="AQ55" s="14">
        <f t="shared" si="2"/>
        <v>-0.89717215466420897</v>
      </c>
      <c r="AR55" s="57">
        <f t="shared" si="57"/>
        <v>-3.9600000000000003E-2</v>
      </c>
      <c r="AS55" s="14"/>
      <c r="AT55" s="14"/>
      <c r="AU55" s="23"/>
      <c r="AV55" s="9"/>
      <c r="AW55" s="20">
        <f t="shared" si="15"/>
        <v>-3.1979044706093012</v>
      </c>
      <c r="AX55" s="20">
        <f t="shared" si="16"/>
        <v>-3.1770236837389136</v>
      </c>
      <c r="AY55" s="21">
        <f t="shared" si="78"/>
        <v>3.0824999999999996</v>
      </c>
      <c r="AZ55" s="21">
        <f t="shared" si="53"/>
        <v>3.1593055555555551</v>
      </c>
      <c r="BA55" s="26">
        <f t="shared" si="54"/>
        <v>3.213063973063973</v>
      </c>
      <c r="BB55" s="26">
        <f t="shared" si="55"/>
        <v>5.3758417508417811E-2</v>
      </c>
      <c r="BC55" s="65">
        <f t="shared" si="56"/>
        <v>0.13056397306397338</v>
      </c>
      <c r="BD55" s="36"/>
      <c r="BE55" s="14">
        <f t="shared" si="3"/>
        <v>0.37046603163252995</v>
      </c>
      <c r="BF55" s="57">
        <f t="shared" si="23"/>
        <v>-2.9499999999999998E-2</v>
      </c>
      <c r="BG55" s="14"/>
      <c r="BH55" s="14"/>
      <c r="BI55" s="23"/>
      <c r="BK55" s="20">
        <f t="shared" si="63"/>
        <v>0.81120660817211732</v>
      </c>
      <c r="BL55" s="80">
        <f t="shared" si="64"/>
        <v>0.87384896878327989</v>
      </c>
      <c r="BM55" s="21"/>
      <c r="BN55" s="21"/>
      <c r="BO55" s="26"/>
      <c r="BP55" s="26"/>
      <c r="BQ55" s="65"/>
      <c r="BR55" s="36"/>
      <c r="BS55" s="14">
        <f t="shared" si="4"/>
        <v>-0.23866889503453056</v>
      </c>
      <c r="BT55" s="57">
        <f t="shared" si="21"/>
        <v>0.17599999999999999</v>
      </c>
      <c r="BU55" s="41"/>
      <c r="BV55" s="49"/>
    </row>
    <row r="56" spans="1:74" ht="15.75">
      <c r="A56" s="70">
        <f t="shared" si="5"/>
        <v>4.9999999999998934E-3</v>
      </c>
      <c r="B56" s="5">
        <v>-5.05</v>
      </c>
      <c r="C56" s="75">
        <v>3.04</v>
      </c>
      <c r="D56" s="75">
        <v>7.0000000000000007E-2</v>
      </c>
      <c r="G56" s="20">
        <f t="shared" si="79"/>
        <v>-0.54681790039513001</v>
      </c>
      <c r="H56" s="85">
        <f t="shared" si="80"/>
        <v>-0.54604453791844898</v>
      </c>
      <c r="I56" s="21">
        <f t="shared" si="58"/>
        <v>4.51</v>
      </c>
      <c r="J56" s="21">
        <f t="shared" si="69"/>
        <v>4.498333333333334</v>
      </c>
      <c r="K56" s="26">
        <f t="shared" si="70"/>
        <v>4.4938888888888888</v>
      </c>
      <c r="L56" s="26">
        <f t="shared" si="71"/>
        <v>-4.4444444444451392E-3</v>
      </c>
      <c r="M56" s="65">
        <f t="shared" si="72"/>
        <v>-1.6111111111110965E-2</v>
      </c>
      <c r="O56" s="14">
        <f t="shared" si="24"/>
        <v>0.21061001284747977</v>
      </c>
      <c r="P56" s="57">
        <f t="shared" si="8"/>
        <v>3.0100000000000001E-3</v>
      </c>
      <c r="U56" s="20">
        <f t="shared" si="9"/>
        <v>-2.8870127549853901</v>
      </c>
      <c r="V56" s="20">
        <f t="shared" si="10"/>
        <v>-2.8846926675553473</v>
      </c>
      <c r="W56" s="21">
        <f t="shared" si="73"/>
        <v>3.4750000000000001</v>
      </c>
      <c r="X56" s="21">
        <f t="shared" si="74"/>
        <v>3.4766666666666666</v>
      </c>
      <c r="Y56" s="26">
        <f t="shared" si="75"/>
        <v>3.3494444444444449</v>
      </c>
      <c r="Z56" s="26">
        <f t="shared" si="76"/>
        <v>-0.12722222222222168</v>
      </c>
      <c r="AA56" s="65">
        <f t="shared" si="77"/>
        <v>-0.1255555555555552</v>
      </c>
      <c r="AB56" s="36"/>
      <c r="AC56" s="14">
        <f t="shared" si="47"/>
        <v>-0.11403701763871091</v>
      </c>
      <c r="AD56" s="57">
        <f t="shared" si="48"/>
        <v>-1.12E-2</v>
      </c>
      <c r="AE56" s="41"/>
      <c r="AF56" s="14"/>
      <c r="AG56" s="18"/>
      <c r="AI56" s="20">
        <f t="shared" si="12"/>
        <v>-4.6456390269561947</v>
      </c>
      <c r="AJ56" s="20">
        <f t="shared" si="13"/>
        <v>-4.6386787646660652</v>
      </c>
      <c r="AK56" s="21">
        <f t="shared" si="22"/>
        <v>2.9433333333333338</v>
      </c>
      <c r="AL56" s="21">
        <f t="shared" si="49"/>
        <v>3.025555555555556</v>
      </c>
      <c r="AM56" s="26">
        <f t="shared" si="50"/>
        <v>3.0272222222222225</v>
      </c>
      <c r="AN56" s="26">
        <f t="shared" si="51"/>
        <v>1.6666666666664831E-3</v>
      </c>
      <c r="AO56" s="65">
        <f t="shared" si="52"/>
        <v>8.388888888888868E-2</v>
      </c>
      <c r="AP56" s="36"/>
      <c r="AQ56" s="14">
        <f t="shared" si="2"/>
        <v>-0.40336665544443828</v>
      </c>
      <c r="AR56" s="57">
        <f t="shared" si="57"/>
        <v>-3.9600000000000003E-2</v>
      </c>
      <c r="AS56" s="14"/>
      <c r="AT56" s="14"/>
      <c r="AU56" s="23"/>
      <c r="AV56" s="9"/>
      <c r="AW56" s="20">
        <f t="shared" si="15"/>
        <v>-3.1561428968685257</v>
      </c>
      <c r="AX56" s="20">
        <f t="shared" si="16"/>
        <v>-3.1352621099981381</v>
      </c>
      <c r="AY56" s="21">
        <f t="shared" si="78"/>
        <v>3.276666666666666</v>
      </c>
      <c r="AZ56" s="21">
        <f t="shared" si="53"/>
        <v>3.1513888888888886</v>
      </c>
      <c r="BA56" s="26">
        <f t="shared" si="54"/>
        <v>3.2091178946326</v>
      </c>
      <c r="BB56" s="26">
        <f t="shared" si="55"/>
        <v>5.7729005743711426E-2</v>
      </c>
      <c r="BC56" s="65">
        <f t="shared" si="56"/>
        <v>-6.7548772034065951E-2</v>
      </c>
      <c r="BD56" s="36"/>
      <c r="BE56" s="14">
        <f t="shared" si="3"/>
        <v>0.88084415458462628</v>
      </c>
      <c r="BF56" s="57">
        <f t="shared" si="23"/>
        <v>-2.9499999999999998E-2</v>
      </c>
      <c r="BG56" s="14"/>
      <c r="BH56" s="14"/>
      <c r="BI56" s="23"/>
      <c r="BK56" s="20">
        <f t="shared" si="63"/>
        <v>0.93649132939444335</v>
      </c>
      <c r="BL56" s="80">
        <f t="shared" si="64"/>
        <v>0.99913369000560592</v>
      </c>
      <c r="BM56" s="21"/>
      <c r="BN56" s="21"/>
      <c r="BO56" s="26"/>
      <c r="BP56" s="26"/>
      <c r="BQ56" s="65"/>
      <c r="BR56" s="36"/>
      <c r="BS56" s="14">
        <f t="shared" si="4"/>
        <v>0.44138071186659711</v>
      </c>
      <c r="BT56" s="57">
        <f t="shared" si="21"/>
        <v>0.17599999999999999</v>
      </c>
      <c r="BU56" s="41"/>
      <c r="BV56" s="49"/>
    </row>
    <row r="57" spans="1:74" ht="15.75">
      <c r="A57" s="70">
        <f t="shared" si="5"/>
        <v>4.9999999999998934E-3</v>
      </c>
      <c r="B57" s="5">
        <v>-5.0449999999999999</v>
      </c>
      <c r="C57" s="75">
        <v>3.17</v>
      </c>
      <c r="D57" s="75">
        <v>0.05</v>
      </c>
      <c r="G57" s="20">
        <f t="shared" si="79"/>
        <v>-0.54527117544176795</v>
      </c>
      <c r="H57" s="85">
        <f t="shared" si="80"/>
        <v>-0.54449781296508692</v>
      </c>
      <c r="I57" s="21">
        <f t="shared" si="58"/>
        <v>4.4450000000000003</v>
      </c>
      <c r="J57" s="21">
        <f t="shared" si="69"/>
        <v>4.4683333333333337</v>
      </c>
      <c r="K57" s="26">
        <f t="shared" si="70"/>
        <v>4.4961111111111105</v>
      </c>
      <c r="L57" s="26">
        <f t="shared" si="71"/>
        <v>2.7777777777776791E-2</v>
      </c>
      <c r="M57" s="65">
        <f t="shared" si="72"/>
        <v>5.1111111111110219E-2</v>
      </c>
      <c r="O57" s="14">
        <f t="shared" si="24"/>
        <v>-0.46703335800719115</v>
      </c>
      <c r="P57" s="57">
        <f t="shared" si="8"/>
        <v>3.0100000000000001E-3</v>
      </c>
      <c r="U57" s="20">
        <f t="shared" si="9"/>
        <v>-2.882372580125304</v>
      </c>
      <c r="V57" s="20">
        <f t="shared" si="10"/>
        <v>-2.8800524926952611</v>
      </c>
      <c r="W57" s="21">
        <f t="shared" si="73"/>
        <v>3.48</v>
      </c>
      <c r="X57" s="21">
        <f t="shared" si="74"/>
        <v>3.4350000000000001</v>
      </c>
      <c r="Y57" s="26">
        <f t="shared" si="75"/>
        <v>3.3444444444444446</v>
      </c>
      <c r="Z57" s="26">
        <f t="shared" si="76"/>
        <v>-9.05555555555555E-2</v>
      </c>
      <c r="AA57" s="65">
        <f t="shared" si="77"/>
        <v>-0.13555555555555543</v>
      </c>
      <c r="AB57" s="36"/>
      <c r="AC57" s="14">
        <f t="shared" si="47"/>
        <v>0.55123696186955917</v>
      </c>
      <c r="AD57" s="57">
        <f t="shared" si="48"/>
        <v>-1.12E-2</v>
      </c>
      <c r="AE57" s="41"/>
      <c r="AF57" s="14"/>
      <c r="AG57" s="18"/>
      <c r="AI57" s="20">
        <f t="shared" si="12"/>
        <v>-4.6317185023759366</v>
      </c>
      <c r="AJ57" s="20">
        <f t="shared" si="13"/>
        <v>-4.6247582400858072</v>
      </c>
      <c r="AK57" s="21">
        <f t="shared" si="22"/>
        <v>3.0233333333333334</v>
      </c>
      <c r="AL57" s="21">
        <f t="shared" si="49"/>
        <v>3.02</v>
      </c>
      <c r="AM57" s="26">
        <f t="shared" si="50"/>
        <v>3.0157407407407408</v>
      </c>
      <c r="AN57" s="26">
        <f t="shared" si="51"/>
        <v>-4.2592592592591849E-3</v>
      </c>
      <c r="AO57" s="65">
        <f t="shared" si="52"/>
        <v>-7.5925925925925952E-3</v>
      </c>
      <c r="AP57" s="36"/>
      <c r="AQ57" s="14">
        <f t="shared" si="2"/>
        <v>0.27917858477876245</v>
      </c>
      <c r="AR57" s="57">
        <f t="shared" si="57"/>
        <v>-3.9600000000000003E-2</v>
      </c>
      <c r="AS57" s="14"/>
      <c r="AT57" s="14"/>
      <c r="AU57" s="23"/>
      <c r="AV57" s="9"/>
      <c r="AW57" s="20">
        <f t="shared" si="15"/>
        <v>-3.1143813231277502</v>
      </c>
      <c r="AX57" s="20">
        <f t="shared" si="16"/>
        <v>-3.0935005362573627</v>
      </c>
      <c r="AY57" s="21">
        <f t="shared" si="78"/>
        <v>3.0950000000000002</v>
      </c>
      <c r="AZ57" s="21">
        <f t="shared" si="53"/>
        <v>3.1734722222222218</v>
      </c>
      <c r="BA57" s="26">
        <f t="shared" si="54"/>
        <v>3.1937706724103783</v>
      </c>
      <c r="BB57" s="26">
        <f t="shared" si="55"/>
        <v>2.0298450188156458E-2</v>
      </c>
      <c r="BC57" s="65">
        <f t="shared" si="56"/>
        <v>9.8770672410378069E-2</v>
      </c>
      <c r="BD57" s="36"/>
      <c r="BE57" s="14">
        <f t="shared" si="3"/>
        <v>0.97906550811424498</v>
      </c>
      <c r="BF57" s="57">
        <f t="shared" si="23"/>
        <v>-2.9499999999999998E-2</v>
      </c>
      <c r="BG57" s="14"/>
      <c r="BH57" s="14"/>
      <c r="BI57" s="23"/>
      <c r="BK57" s="20">
        <f t="shared" si="63"/>
        <v>1.0617760506167693</v>
      </c>
      <c r="BL57" s="80">
        <f t="shared" si="64"/>
        <v>1.1244184112279318</v>
      </c>
      <c r="BM57" s="21"/>
      <c r="BN57" s="21"/>
      <c r="BO57" s="26"/>
      <c r="BP57" s="26"/>
      <c r="BQ57" s="65"/>
      <c r="BR57" s="36"/>
      <c r="BS57" s="14">
        <f t="shared" si="4"/>
        <v>0.91490337828513968</v>
      </c>
      <c r="BT57" s="57">
        <f t="shared" si="21"/>
        <v>0.17599999999999999</v>
      </c>
      <c r="BU57" s="41"/>
      <c r="BV57" s="49"/>
    </row>
    <row r="58" spans="1:74" ht="15.75">
      <c r="A58" s="70">
        <f t="shared" si="5"/>
        <v>4.9999999999998934E-3</v>
      </c>
      <c r="B58" s="5">
        <v>-5.04</v>
      </c>
      <c r="C58" s="75">
        <v>3.06</v>
      </c>
      <c r="D58" s="75">
        <v>0.06</v>
      </c>
      <c r="G58" s="20">
        <f t="shared" si="79"/>
        <v>-0.5437244504884059</v>
      </c>
      <c r="H58" s="85">
        <f t="shared" si="80"/>
        <v>-0.54295108801172487</v>
      </c>
      <c r="I58" s="21">
        <f t="shared" si="58"/>
        <v>4.45</v>
      </c>
      <c r="J58" s="21">
        <f t="shared" si="69"/>
        <v>4.4566666666666661</v>
      </c>
      <c r="K58" s="26">
        <f t="shared" si="70"/>
        <v>4.4977777777777774</v>
      </c>
      <c r="L58" s="26">
        <f t="shared" si="71"/>
        <v>4.111111111111132E-2</v>
      </c>
      <c r="M58" s="65">
        <f t="shared" si="72"/>
        <v>4.7777777777777253E-2</v>
      </c>
      <c r="O58" s="14">
        <f t="shared" si="24"/>
        <v>-0.92614663015264331</v>
      </c>
      <c r="P58" s="57">
        <f t="shared" si="8"/>
        <v>3.0100000000000001E-3</v>
      </c>
      <c r="U58" s="20">
        <f t="shared" si="9"/>
        <v>-2.8777324052652178</v>
      </c>
      <c r="V58" s="20">
        <f t="shared" si="10"/>
        <v>-2.8754123178351749</v>
      </c>
      <c r="W58" s="21">
        <f t="shared" si="73"/>
        <v>3.35</v>
      </c>
      <c r="X58" s="21">
        <f t="shared" si="74"/>
        <v>3.3649999999999998</v>
      </c>
      <c r="Y58" s="26">
        <f t="shared" si="75"/>
        <v>3.3672222222222223</v>
      </c>
      <c r="Z58" s="26">
        <f t="shared" si="76"/>
        <v>2.2222222222225696E-3</v>
      </c>
      <c r="AA58" s="65">
        <f t="shared" si="77"/>
        <v>1.722222222222225E-2</v>
      </c>
      <c r="AB58" s="36"/>
      <c r="AC58" s="14">
        <f t="shared" si="47"/>
        <v>0.95858104060266536</v>
      </c>
      <c r="AD58" s="57">
        <f t="shared" si="48"/>
        <v>-1.12E-2</v>
      </c>
      <c r="AE58" s="41"/>
      <c r="AF58" s="14"/>
      <c r="AG58" s="18"/>
      <c r="AI58" s="20">
        <f t="shared" si="12"/>
        <v>-4.6177979777956786</v>
      </c>
      <c r="AJ58" s="20">
        <f t="shared" si="13"/>
        <v>-4.6108377155055491</v>
      </c>
      <c r="AK58" s="21">
        <f t="shared" si="22"/>
        <v>3.0933333333333333</v>
      </c>
      <c r="AL58" s="21">
        <f t="shared" si="49"/>
        <v>3.0366666666666671</v>
      </c>
      <c r="AM58" s="26">
        <f t="shared" si="50"/>
        <v>3.0142592592592594</v>
      </c>
      <c r="AN58" s="26">
        <f t="shared" si="51"/>
        <v>-2.2407407407407653E-2</v>
      </c>
      <c r="AO58" s="65">
        <f t="shared" si="52"/>
        <v>-7.9074074074073852E-2</v>
      </c>
      <c r="AP58" s="36"/>
      <c r="AQ58" s="14">
        <f t="shared" si="2"/>
        <v>0.83109306245963688</v>
      </c>
      <c r="AR58" s="57">
        <f t="shared" si="57"/>
        <v>-3.9600000000000003E-2</v>
      </c>
      <c r="AS58" s="14"/>
      <c r="AT58" s="14"/>
      <c r="AU58" s="23"/>
      <c r="AV58" s="9"/>
      <c r="AW58" s="20">
        <f t="shared" si="15"/>
        <v>-3.0726197493869747</v>
      </c>
      <c r="AX58" s="20">
        <f t="shared" si="16"/>
        <v>-3.0517389625165872</v>
      </c>
      <c r="AY58" s="21">
        <f t="shared" si="78"/>
        <v>3.1487500000000002</v>
      </c>
      <c r="AZ58" s="21">
        <f t="shared" si="53"/>
        <v>3.1882196969696968</v>
      </c>
      <c r="BA58" s="26">
        <f t="shared" si="54"/>
        <v>3.2117445286195281</v>
      </c>
      <c r="BB58" s="26">
        <f t="shared" si="55"/>
        <v>2.3524831649831324E-2</v>
      </c>
      <c r="BC58" s="65">
        <f t="shared" si="56"/>
        <v>6.2994528619527923E-2</v>
      </c>
      <c r="BD58" s="36"/>
      <c r="BE58" s="14">
        <f t="shared" si="3"/>
        <v>0.61917122929612134</v>
      </c>
      <c r="BF58" s="57">
        <f t="shared" si="23"/>
        <v>-2.9499999999999998E-2</v>
      </c>
      <c r="BG58" s="14"/>
      <c r="BH58" s="14"/>
      <c r="BI58" s="23"/>
      <c r="BK58" s="20"/>
      <c r="BL58" s="80"/>
      <c r="BM58" s="21"/>
      <c r="BN58" s="21"/>
      <c r="BO58" s="26"/>
      <c r="BP58" s="26"/>
      <c r="BQ58" s="65"/>
      <c r="BR58" s="36"/>
      <c r="BS58" s="14"/>
      <c r="BT58" s="57"/>
      <c r="BU58" s="41"/>
      <c r="BV58" s="49"/>
    </row>
    <row r="59" spans="1:74" ht="15.75">
      <c r="A59" s="70">
        <f t="shared" si="5"/>
        <v>4.9999999999998934E-3</v>
      </c>
      <c r="B59" s="5">
        <v>-5.0350000000000001</v>
      </c>
      <c r="C59" s="75">
        <v>2.79</v>
      </c>
      <c r="D59" s="75">
        <v>0.08</v>
      </c>
      <c r="G59" s="20">
        <f t="shared" si="79"/>
        <v>-0.54217772553504384</v>
      </c>
      <c r="H59" s="85">
        <f t="shared" si="80"/>
        <v>-0.54140436305836281</v>
      </c>
      <c r="I59" s="21">
        <f t="shared" si="58"/>
        <v>4.4749999999999996</v>
      </c>
      <c r="J59" s="21">
        <f t="shared" si="69"/>
        <v>4.4850000000000003</v>
      </c>
      <c r="K59" s="26">
        <f t="shared" si="70"/>
        <v>4.471111111111111</v>
      </c>
      <c r="L59" s="26">
        <f t="shared" si="71"/>
        <v>-1.3888888888889284E-2</v>
      </c>
      <c r="M59" s="65">
        <f t="shared" si="72"/>
        <v>-3.8888888888886086E-3</v>
      </c>
      <c r="O59" s="14">
        <f t="shared" si="24"/>
        <v>-0.95190560107641753</v>
      </c>
      <c r="P59" s="57">
        <f t="shared" si="8"/>
        <v>3.0100000000000001E-3</v>
      </c>
      <c r="U59" s="20">
        <f t="shared" si="9"/>
        <v>-2.8730922304051316</v>
      </c>
      <c r="V59" s="20">
        <f t="shared" si="10"/>
        <v>-2.8707721429750888</v>
      </c>
      <c r="W59" s="21">
        <f t="shared" si="73"/>
        <v>3.2649999999999997</v>
      </c>
      <c r="X59" s="21">
        <f t="shared" si="74"/>
        <v>3.3183333333333334</v>
      </c>
      <c r="Y59" s="26">
        <f t="shared" si="75"/>
        <v>3.3777777777777773</v>
      </c>
      <c r="Z59" s="26">
        <f t="shared" si="76"/>
        <v>5.9444444444443967E-2</v>
      </c>
      <c r="AA59" s="65">
        <f t="shared" si="77"/>
        <v>0.11277777777777764</v>
      </c>
      <c r="AB59" s="36"/>
      <c r="AC59" s="14">
        <f t="shared" si="47"/>
        <v>0.91739439699619307</v>
      </c>
      <c r="AD59" s="57">
        <f t="shared" si="48"/>
        <v>-1.12E-2</v>
      </c>
      <c r="AE59" s="41"/>
      <c r="AF59" s="14"/>
      <c r="AG59" s="18"/>
      <c r="AI59" s="20">
        <f t="shared" si="12"/>
        <v>-4.6038774532154205</v>
      </c>
      <c r="AJ59" s="20">
        <f t="shared" si="13"/>
        <v>-4.5969171909252911</v>
      </c>
      <c r="AK59" s="21">
        <f t="shared" si="22"/>
        <v>2.9933333333333336</v>
      </c>
      <c r="AL59" s="21">
        <f t="shared" si="49"/>
        <v>3.0638888888888887</v>
      </c>
      <c r="AM59" s="26">
        <f t="shared" si="50"/>
        <v>3.0164814814814815</v>
      </c>
      <c r="AN59" s="26">
        <f t="shared" si="51"/>
        <v>-4.7407407407407121E-2</v>
      </c>
      <c r="AO59" s="65">
        <f t="shared" si="52"/>
        <v>2.3148148148147918E-2</v>
      </c>
      <c r="AP59" s="36"/>
      <c r="AQ59" s="14">
        <f t="shared" si="2"/>
        <v>0.99412985964515488</v>
      </c>
      <c r="AR59" s="57">
        <f t="shared" si="57"/>
        <v>-3.9600000000000003E-2</v>
      </c>
      <c r="AS59" s="14"/>
      <c r="AT59" s="14"/>
      <c r="AU59" s="23"/>
      <c r="AV59" s="9"/>
      <c r="AW59" s="20">
        <f t="shared" si="15"/>
        <v>-3.0308581756461992</v>
      </c>
      <c r="AX59" s="20">
        <f t="shared" si="16"/>
        <v>-3.0099773887758117</v>
      </c>
      <c r="AY59" s="21">
        <f t="shared" si="78"/>
        <v>3.3209090909090904</v>
      </c>
      <c r="AZ59" s="21">
        <f t="shared" si="53"/>
        <v>3.2259647950089119</v>
      </c>
      <c r="BA59" s="26">
        <f t="shared" si="54"/>
        <v>3.2306415874430576</v>
      </c>
      <c r="BB59" s="26">
        <f t="shared" si="55"/>
        <v>4.6767924341457601E-3</v>
      </c>
      <c r="BC59" s="65">
        <f t="shared" si="56"/>
        <v>-9.0267503466032739E-2</v>
      </c>
      <c r="BD59" s="36"/>
      <c r="BE59" s="14">
        <f t="shared" si="3"/>
        <v>-3.0440149031362201E-2</v>
      </c>
      <c r="BF59" s="57">
        <f t="shared" si="23"/>
        <v>-2.9499999999999998E-2</v>
      </c>
      <c r="BG59" s="14"/>
      <c r="BH59" s="14"/>
      <c r="BI59" s="23"/>
      <c r="BK59" s="20"/>
      <c r="BL59" s="80"/>
      <c r="BM59" s="21"/>
      <c r="BN59" s="21"/>
      <c r="BO59" s="26"/>
      <c r="BP59" s="26"/>
      <c r="BQ59" s="65"/>
      <c r="BR59" s="36"/>
      <c r="BS59" s="14"/>
      <c r="BT59" s="57"/>
      <c r="BU59" s="41"/>
      <c r="BV59" s="49"/>
    </row>
    <row r="60" spans="1:74" ht="15.75">
      <c r="A60" s="70">
        <f t="shared" si="5"/>
        <v>4.9999999999998934E-3</v>
      </c>
      <c r="B60" s="5">
        <v>-5.03</v>
      </c>
      <c r="C60" s="75">
        <v>2.77</v>
      </c>
      <c r="D60" s="75">
        <v>0.06</v>
      </c>
      <c r="G60" s="20">
        <f t="shared" si="79"/>
        <v>-0.54063100058168179</v>
      </c>
      <c r="H60" s="85">
        <f t="shared" si="80"/>
        <v>-0.53985763810500076</v>
      </c>
      <c r="I60" s="21">
        <f t="shared" si="58"/>
        <v>4.53</v>
      </c>
      <c r="J60" s="21">
        <f t="shared" si="69"/>
        <v>4.5049999999999999</v>
      </c>
      <c r="K60" s="26">
        <f t="shared" si="70"/>
        <v>4.4322222222222223</v>
      </c>
      <c r="L60" s="26">
        <f t="shared" si="71"/>
        <v>-7.2777777777777608E-2</v>
      </c>
      <c r="M60" s="65">
        <f t="shared" si="72"/>
        <v>-9.7777777777777963E-2</v>
      </c>
      <c r="O60" s="14">
        <f t="shared" si="24"/>
        <v>-0.53225736200420504</v>
      </c>
      <c r="P60" s="57">
        <f t="shared" si="8"/>
        <v>3.0100000000000001E-3</v>
      </c>
      <c r="U60" s="20">
        <f t="shared" si="9"/>
        <v>-2.8684520555450455</v>
      </c>
      <c r="V60" s="20">
        <f t="shared" si="10"/>
        <v>-2.8661319681150026</v>
      </c>
      <c r="W60" s="21">
        <f t="shared" si="73"/>
        <v>3.34</v>
      </c>
      <c r="X60" s="21">
        <f t="shared" si="74"/>
        <v>3.2749999999999999</v>
      </c>
      <c r="Y60" s="26">
        <f t="shared" si="75"/>
        <v>3.3805555555555555</v>
      </c>
      <c r="Z60" s="26">
        <f t="shared" si="76"/>
        <v>0.10555555555555562</v>
      </c>
      <c r="AA60" s="65">
        <f t="shared" si="77"/>
        <v>4.0555555555555678E-2</v>
      </c>
      <c r="AB60" s="36"/>
      <c r="AC60" s="14">
        <f t="shared" si="47"/>
        <v>0.44694871933215641</v>
      </c>
      <c r="AD60" s="57">
        <f t="shared" si="48"/>
        <v>-1.12E-2</v>
      </c>
      <c r="AE60" s="41"/>
      <c r="AF60" s="14"/>
      <c r="AG60" s="18"/>
      <c r="AI60" s="20">
        <f t="shared" si="12"/>
        <v>-4.5899569286351625</v>
      </c>
      <c r="AJ60" s="20">
        <f t="shared" si="13"/>
        <v>-4.582996666345033</v>
      </c>
      <c r="AK60" s="21">
        <f t="shared" si="22"/>
        <v>3.105</v>
      </c>
      <c r="AL60" s="21">
        <f t="shared" si="49"/>
        <v>3.0405555555555552</v>
      </c>
      <c r="AM60" s="26">
        <f t="shared" si="50"/>
        <v>3.007037037037037</v>
      </c>
      <c r="AN60" s="26">
        <f t="shared" si="51"/>
        <v>-3.3518518518518281E-2</v>
      </c>
      <c r="AO60" s="65">
        <f t="shared" si="52"/>
        <v>-9.7962962962963029E-2</v>
      </c>
      <c r="AP60" s="36"/>
      <c r="AQ60" s="14">
        <f t="shared" si="2"/>
        <v>0.69200224698002799</v>
      </c>
      <c r="AR60" s="57">
        <f t="shared" si="57"/>
        <v>-3.9600000000000003E-2</v>
      </c>
      <c r="AS60" s="14"/>
      <c r="AT60" s="14"/>
      <c r="AU60" s="23"/>
      <c r="AV60" s="9"/>
      <c r="AW60" s="20">
        <f t="shared" si="15"/>
        <v>-2.9890966019054237</v>
      </c>
      <c r="AX60" s="20">
        <f t="shared" si="16"/>
        <v>-2.9682158150350362</v>
      </c>
      <c r="AY60" s="21">
        <f t="shared" si="78"/>
        <v>3.2082352941176469</v>
      </c>
      <c r="AZ60" s="21">
        <f t="shared" si="53"/>
        <v>3.2807564616755793</v>
      </c>
      <c r="BA60" s="26">
        <f t="shared" si="54"/>
        <v>3.2727943652208351</v>
      </c>
      <c r="BB60" s="26">
        <f t="shared" si="55"/>
        <v>-7.9620964547442163E-3</v>
      </c>
      <c r="BC60" s="65">
        <f t="shared" si="56"/>
        <v>6.4559071103188259E-2</v>
      </c>
      <c r="BD60" s="36"/>
      <c r="BE60" s="14">
        <f t="shared" si="3"/>
        <v>-0.66580824332250377</v>
      </c>
      <c r="BF60" s="57">
        <f t="shared" si="23"/>
        <v>-2.9499999999999998E-2</v>
      </c>
      <c r="BG60" s="14"/>
      <c r="BH60" s="14"/>
      <c r="BI60" s="23"/>
      <c r="BK60" s="20"/>
      <c r="BL60" s="80"/>
      <c r="BM60" s="21"/>
      <c r="BN60" s="21"/>
      <c r="BO60" s="26"/>
      <c r="BP60" s="26"/>
      <c r="BQ60" s="65"/>
      <c r="BR60" s="36"/>
      <c r="BS60" s="14"/>
      <c r="BT60" s="57"/>
      <c r="BU60" s="41"/>
      <c r="BV60" s="49"/>
    </row>
    <row r="61" spans="1:74" ht="15.75">
      <c r="A61" s="70">
        <f t="shared" si="5"/>
        <v>4.9999999999998934E-3</v>
      </c>
      <c r="B61" s="5">
        <v>-5.0250000000000004</v>
      </c>
      <c r="C61" s="75">
        <v>2.74</v>
      </c>
      <c r="D61" s="75">
        <v>0.1</v>
      </c>
      <c r="G61" s="20">
        <f t="shared" si="79"/>
        <v>-0.53908427562831973</v>
      </c>
      <c r="H61" s="85">
        <f t="shared" si="80"/>
        <v>-0.5383109131516387</v>
      </c>
      <c r="I61" s="21">
        <f t="shared" si="58"/>
        <v>4.51</v>
      </c>
      <c r="J61" s="21">
        <f t="shared" si="69"/>
        <v>4.51</v>
      </c>
      <c r="K61" s="26">
        <f t="shared" si="70"/>
        <v>4.376666666666666</v>
      </c>
      <c r="L61" s="26">
        <f t="shared" si="71"/>
        <v>-0.13333333333333375</v>
      </c>
      <c r="M61" s="65">
        <f t="shared" si="72"/>
        <v>-0.13333333333333375</v>
      </c>
      <c r="O61" s="14">
        <f t="shared" si="24"/>
        <v>0.13644001213146034</v>
      </c>
      <c r="P61" s="57">
        <f t="shared" si="8"/>
        <v>3.0100000000000001E-3</v>
      </c>
      <c r="U61" s="20">
        <f t="shared" si="9"/>
        <v>-2.8638118806849593</v>
      </c>
      <c r="V61" s="20">
        <f t="shared" si="10"/>
        <v>-2.8614917932549164</v>
      </c>
      <c r="W61" s="21">
        <f t="shared" si="73"/>
        <v>3.2199999999999998</v>
      </c>
      <c r="X61" s="21">
        <f t="shared" si="74"/>
        <v>3.3149999999999999</v>
      </c>
      <c r="Y61" s="26">
        <f t="shared" si="75"/>
        <v>3.3722222222222218</v>
      </c>
      <c r="Z61" s="26">
        <f t="shared" si="76"/>
        <v>5.7222222222221841E-2</v>
      </c>
      <c r="AA61" s="65">
        <f t="shared" si="77"/>
        <v>0.15222222222222204</v>
      </c>
      <c r="AB61" s="36"/>
      <c r="AC61" s="14">
        <f t="shared" si="47"/>
        <v>-0.23262923138913275</v>
      </c>
      <c r="AD61" s="57">
        <f t="shared" si="48"/>
        <v>-1.12E-2</v>
      </c>
      <c r="AE61" s="41"/>
      <c r="AF61" s="14"/>
      <c r="AG61" s="18"/>
      <c r="AI61" s="20">
        <f t="shared" si="12"/>
        <v>-4.5760364040549044</v>
      </c>
      <c r="AJ61" s="20">
        <f t="shared" si="13"/>
        <v>-4.5690761417647749</v>
      </c>
      <c r="AK61" s="21">
        <f t="shared" si="22"/>
        <v>3.0233333333333334</v>
      </c>
      <c r="AL61" s="21">
        <f t="shared" si="49"/>
        <v>3.0205555555555557</v>
      </c>
      <c r="AM61" s="26">
        <f t="shared" si="50"/>
        <v>3.0025925925925923</v>
      </c>
      <c r="AN61" s="26">
        <f t="shared" si="51"/>
        <v>-1.7962962962963402E-2</v>
      </c>
      <c r="AO61" s="65">
        <f t="shared" si="52"/>
        <v>-2.074074074074117E-2</v>
      </c>
      <c r="AP61" s="36"/>
      <c r="AQ61" s="14">
        <f t="shared" si="2"/>
        <v>6.6079092204649525E-2</v>
      </c>
      <c r="AR61" s="57">
        <f t="shared" si="57"/>
        <v>-3.9600000000000003E-2</v>
      </c>
      <c r="AS61" s="14"/>
      <c r="AT61" s="14"/>
      <c r="AU61" s="23"/>
      <c r="AV61" s="9"/>
      <c r="AW61" s="20">
        <f t="shared" si="15"/>
        <v>-2.9473350281646482</v>
      </c>
      <c r="AX61" s="20">
        <f t="shared" si="16"/>
        <v>-2.9264542412942607</v>
      </c>
      <c r="AY61" s="21">
        <f t="shared" si="78"/>
        <v>3.3131250000000003</v>
      </c>
      <c r="AZ61" s="21">
        <f t="shared" si="53"/>
        <v>3.2877083333333332</v>
      </c>
      <c r="BA61" s="26">
        <f t="shared" si="54"/>
        <v>3.262837938205585</v>
      </c>
      <c r="BB61" s="26">
        <f t="shared" si="55"/>
        <v>-2.4870395127748246E-2</v>
      </c>
      <c r="BC61" s="65">
        <f t="shared" si="56"/>
        <v>-5.0287061794415333E-2</v>
      </c>
      <c r="BD61" s="36"/>
      <c r="BE61" s="14">
        <f t="shared" si="3"/>
        <v>-0.98963726092865634</v>
      </c>
      <c r="BF61" s="57">
        <f t="shared" si="23"/>
        <v>-2.9499999999999998E-2</v>
      </c>
      <c r="BG61" s="14"/>
      <c r="BH61" s="14"/>
      <c r="BI61" s="23"/>
      <c r="BK61" s="20"/>
      <c r="BL61" s="80"/>
      <c r="BM61" s="21"/>
      <c r="BN61" s="21"/>
      <c r="BO61" s="26"/>
      <c r="BP61" s="26"/>
      <c r="BQ61" s="65"/>
      <c r="BR61" s="36"/>
      <c r="BS61" s="14"/>
      <c r="BT61" s="57"/>
      <c r="BU61" s="41"/>
      <c r="BV61" s="49"/>
    </row>
    <row r="62" spans="1:74" ht="15.75">
      <c r="A62" s="70">
        <f t="shared" si="5"/>
        <v>5.0000000000007816E-3</v>
      </c>
      <c r="B62" s="5">
        <v>-5.0199999999999996</v>
      </c>
      <c r="C62" s="75">
        <v>2.74</v>
      </c>
      <c r="D62" s="75">
        <v>7.0000000000000007E-2</v>
      </c>
      <c r="G62" s="20">
        <f t="shared" si="79"/>
        <v>-0.53753755067495768</v>
      </c>
      <c r="H62" s="85">
        <f t="shared" si="80"/>
        <v>-0.53676418819827665</v>
      </c>
      <c r="I62" s="21">
        <f t="shared" si="58"/>
        <v>4.49</v>
      </c>
      <c r="J62" s="21">
        <f t="shared" si="69"/>
        <v>4.43</v>
      </c>
      <c r="K62" s="26">
        <f t="shared" si="70"/>
        <v>4.3211111111111116</v>
      </c>
      <c r="L62" s="26">
        <f t="shared" si="71"/>
        <v>-0.10888888888888815</v>
      </c>
      <c r="M62" s="65">
        <f t="shared" si="72"/>
        <v>-0.16888888888888864</v>
      </c>
      <c r="O62" s="14">
        <f t="shared" si="24"/>
        <v>0.74129558822896591</v>
      </c>
      <c r="P62" s="57">
        <f t="shared" si="8"/>
        <v>3.0100000000000001E-3</v>
      </c>
      <c r="U62" s="20">
        <f t="shared" si="9"/>
        <v>-2.8591717058248731</v>
      </c>
      <c r="V62" s="20">
        <f t="shared" si="10"/>
        <v>-2.8568516183948303</v>
      </c>
      <c r="W62" s="21">
        <f t="shared" si="73"/>
        <v>3.3849999999999998</v>
      </c>
      <c r="X62" s="21">
        <f t="shared" si="74"/>
        <v>3.3383333333333334</v>
      </c>
      <c r="Y62" s="26">
        <f t="shared" si="75"/>
        <v>3.3527777777777779</v>
      </c>
      <c r="Z62" s="26">
        <f t="shared" si="76"/>
        <v>1.4444444444444482E-2</v>
      </c>
      <c r="AA62" s="65">
        <f t="shared" si="77"/>
        <v>-3.222222222222193E-2</v>
      </c>
      <c r="AB62" s="36"/>
      <c r="AC62" s="14">
        <f t="shared" si="47"/>
        <v>-0.80335737935751206</v>
      </c>
      <c r="AD62" s="57">
        <f t="shared" si="48"/>
        <v>-1.12E-2</v>
      </c>
      <c r="AE62" s="41"/>
      <c r="AF62" s="14"/>
      <c r="AG62" s="18"/>
      <c r="AI62" s="20">
        <f t="shared" si="12"/>
        <v>-4.5621158794746464</v>
      </c>
      <c r="AJ62" s="20">
        <f t="shared" si="13"/>
        <v>-4.5551556171845169</v>
      </c>
      <c r="AK62" s="21">
        <f t="shared" si="22"/>
        <v>2.9333333333333336</v>
      </c>
      <c r="AL62" s="21">
        <f t="shared" si="49"/>
        <v>2.9600000000000004</v>
      </c>
      <c r="AM62" s="26">
        <f t="shared" si="50"/>
        <v>3.0107407407407405</v>
      </c>
      <c r="AN62" s="26">
        <f t="shared" si="51"/>
        <v>5.0740740740740087E-2</v>
      </c>
      <c r="AO62" s="65">
        <f t="shared" si="52"/>
        <v>7.7407407407406925E-2</v>
      </c>
      <c r="AP62" s="36"/>
      <c r="AQ62" s="14">
        <f t="shared" si="2"/>
        <v>-0.59076320420059003</v>
      </c>
      <c r="AR62" s="57">
        <f t="shared" si="57"/>
        <v>-3.9600000000000003E-2</v>
      </c>
      <c r="AS62" s="14"/>
      <c r="AT62" s="14"/>
      <c r="AU62" s="23"/>
      <c r="AV62" s="9"/>
      <c r="AW62" s="20">
        <f t="shared" si="15"/>
        <v>-2.9055734544238727</v>
      </c>
      <c r="AX62" s="20">
        <f t="shared" si="16"/>
        <v>-2.8846926675534852</v>
      </c>
      <c r="AY62" s="21">
        <f t="shared" si="78"/>
        <v>3.3417647058823521</v>
      </c>
      <c r="AZ62" s="21">
        <f t="shared" si="53"/>
        <v>3.3145710784313724</v>
      </c>
      <c r="BA62" s="26">
        <f t="shared" si="54"/>
        <v>3.320452317290552</v>
      </c>
      <c r="BB62" s="26">
        <f t="shared" si="55"/>
        <v>5.8812388591795717E-3</v>
      </c>
      <c r="BC62" s="65">
        <f t="shared" si="56"/>
        <v>-2.1312388591800069E-2</v>
      </c>
      <c r="BD62" s="36"/>
      <c r="BE62" s="14">
        <f t="shared" si="3"/>
        <v>-0.85040400555326379</v>
      </c>
      <c r="BF62" s="57">
        <f t="shared" si="23"/>
        <v>-2.9499999999999998E-2</v>
      </c>
      <c r="BG62" s="14"/>
      <c r="BH62" s="14"/>
      <c r="BI62" s="23"/>
      <c r="BK62" s="20"/>
      <c r="BL62" s="80"/>
      <c r="BM62" s="21"/>
      <c r="BN62" s="21"/>
      <c r="BO62" s="26"/>
      <c r="BP62" s="26"/>
      <c r="BQ62" s="65"/>
      <c r="BR62" s="36"/>
      <c r="BS62" s="14"/>
      <c r="BT62" s="57"/>
      <c r="BU62" s="41"/>
      <c r="BV62" s="49"/>
    </row>
    <row r="63" spans="1:74" ht="15.75">
      <c r="A63" s="70">
        <f t="shared" si="5"/>
        <v>4.9999999999998934E-3</v>
      </c>
      <c r="B63" s="5">
        <v>-5.0149999999999997</v>
      </c>
      <c r="C63" s="75">
        <v>2.87</v>
      </c>
      <c r="D63" s="75">
        <v>7.0000000000000007E-2</v>
      </c>
      <c r="G63" s="20">
        <f t="shared" si="79"/>
        <v>-0.53599082572159562</v>
      </c>
      <c r="H63" s="85">
        <f t="shared" si="80"/>
        <v>-0.53521746324491459</v>
      </c>
      <c r="I63" s="21">
        <f t="shared" si="58"/>
        <v>4.29</v>
      </c>
      <c r="J63" s="21">
        <f t="shared" si="69"/>
        <v>4.3233333333333333</v>
      </c>
      <c r="K63" s="26">
        <f t="shared" si="70"/>
        <v>4.2699999999999996</v>
      </c>
      <c r="L63" s="26">
        <f t="shared" si="71"/>
        <v>-5.3333333333333677E-2</v>
      </c>
      <c r="M63" s="65">
        <f t="shared" si="72"/>
        <v>-2.0000000000000462E-2</v>
      </c>
      <c r="O63" s="14">
        <f t="shared" si="24"/>
        <v>0.99929072001138186</v>
      </c>
      <c r="P63" s="57">
        <f t="shared" si="8"/>
        <v>3.0100000000000001E-3</v>
      </c>
      <c r="T63" s="2"/>
      <c r="U63" s="20">
        <f t="shared" si="9"/>
        <v>-2.854531530964787</v>
      </c>
      <c r="V63" s="20">
        <f t="shared" si="10"/>
        <v>-2.8522114435347441</v>
      </c>
      <c r="W63" s="21">
        <f t="shared" si="73"/>
        <v>3.41</v>
      </c>
      <c r="X63" s="21">
        <f t="shared" si="74"/>
        <v>3.4316666666666666</v>
      </c>
      <c r="Y63" s="26">
        <f t="shared" si="75"/>
        <v>3.329444444444444</v>
      </c>
      <c r="Z63" s="26">
        <f t="shared" si="76"/>
        <v>-0.10222222222222266</v>
      </c>
      <c r="AA63" s="65">
        <f t="shared" si="77"/>
        <v>-8.0555555555556158E-2</v>
      </c>
      <c r="AB63" s="36"/>
      <c r="AC63" s="14">
        <f t="shared" si="47"/>
        <v>-0.99818568120172468</v>
      </c>
      <c r="AD63" s="57">
        <f t="shared" si="48"/>
        <v>-1.12E-2</v>
      </c>
      <c r="AE63" s="41"/>
      <c r="AF63" s="14"/>
      <c r="AG63" s="18"/>
      <c r="AI63" s="20">
        <f t="shared" si="12"/>
        <v>-4.5481953548943883</v>
      </c>
      <c r="AJ63" s="20">
        <f t="shared" si="13"/>
        <v>-4.5412350926042588</v>
      </c>
      <c r="AK63" s="21">
        <f t="shared" si="22"/>
        <v>2.9233333333333333</v>
      </c>
      <c r="AL63" s="21">
        <f t="shared" si="49"/>
        <v>2.9605555555555561</v>
      </c>
      <c r="AM63" s="26">
        <f t="shared" si="50"/>
        <v>2.9992592592592593</v>
      </c>
      <c r="AN63" s="26">
        <f t="shared" si="51"/>
        <v>3.8703703703703241E-2</v>
      </c>
      <c r="AO63" s="65">
        <f t="shared" si="52"/>
        <v>7.5925925925925952E-2</v>
      </c>
      <c r="AP63" s="36"/>
      <c r="AQ63" s="14">
        <f t="shared" si="2"/>
        <v>-0.97118083175870917</v>
      </c>
      <c r="AR63" s="57">
        <f t="shared" si="57"/>
        <v>-3.9600000000000003E-2</v>
      </c>
      <c r="AS63" s="14"/>
      <c r="AT63" s="14"/>
      <c r="AU63" s="23"/>
      <c r="AV63" s="9"/>
      <c r="AW63" s="20">
        <f t="shared" si="15"/>
        <v>-2.8638118806830972</v>
      </c>
      <c r="AX63" s="20">
        <f t="shared" si="16"/>
        <v>-2.8429310938127097</v>
      </c>
      <c r="AY63" s="21">
        <f t="shared" si="78"/>
        <v>3.2888235294117649</v>
      </c>
      <c r="AZ63" s="21">
        <f t="shared" si="53"/>
        <v>3.3641544117647055</v>
      </c>
      <c r="BA63" s="26">
        <f t="shared" si="54"/>
        <v>3.3453828728461077</v>
      </c>
      <c r="BB63" s="26">
        <f t="shared" si="55"/>
        <v>-1.8771538918597841E-2</v>
      </c>
      <c r="BC63" s="65">
        <f t="shared" si="56"/>
        <v>5.6559343434342768E-2</v>
      </c>
      <c r="BD63" s="36"/>
      <c r="BE63" s="14">
        <f t="shared" si="3"/>
        <v>-0.31325726479173438</v>
      </c>
      <c r="BF63" s="57">
        <f t="shared" si="23"/>
        <v>-2.9499999999999998E-2</v>
      </c>
      <c r="BG63" s="14"/>
      <c r="BH63" s="14"/>
      <c r="BI63" s="23"/>
      <c r="BK63" s="20"/>
      <c r="BL63" s="80"/>
      <c r="BM63" s="21"/>
      <c r="BN63" s="21"/>
      <c r="BO63" s="26"/>
      <c r="BP63" s="26"/>
      <c r="BQ63" s="65"/>
      <c r="BR63" s="36"/>
      <c r="BS63" s="14"/>
      <c r="BT63" s="57"/>
      <c r="BU63" s="41"/>
      <c r="BV63" s="49"/>
    </row>
    <row r="64" spans="1:74" ht="15.75">
      <c r="A64" s="70">
        <f t="shared" si="5"/>
        <v>4.9999999999998934E-3</v>
      </c>
      <c r="B64" s="5">
        <v>-5.01</v>
      </c>
      <c r="C64" s="75">
        <v>2.94</v>
      </c>
      <c r="D64" s="75">
        <v>0.06</v>
      </c>
      <c r="G64" s="20">
        <f t="shared" si="79"/>
        <v>-0.53444410076823357</v>
      </c>
      <c r="H64" s="85">
        <f t="shared" si="80"/>
        <v>-0.53367073829155254</v>
      </c>
      <c r="I64" s="21">
        <f t="shared" si="58"/>
        <v>4.1899999999999995</v>
      </c>
      <c r="J64" s="21">
        <f t="shared" si="69"/>
        <v>4.1633333333333331</v>
      </c>
      <c r="K64" s="26">
        <f t="shared" si="70"/>
        <v>4.2105555555555547</v>
      </c>
      <c r="L64" s="26">
        <f t="shared" si="71"/>
        <v>4.722222222222161E-2</v>
      </c>
      <c r="M64" s="65">
        <f t="shared" si="72"/>
        <v>2.0555555555555216E-2</v>
      </c>
      <c r="O64" s="14">
        <f t="shared" si="24"/>
        <v>0.78970661802116282</v>
      </c>
      <c r="P64" s="57">
        <f t="shared" si="8"/>
        <v>3.0100000000000001E-3</v>
      </c>
      <c r="U64" s="20">
        <f t="shared" si="9"/>
        <v>-2.8498913561047008</v>
      </c>
      <c r="V64" s="20">
        <f t="shared" si="10"/>
        <v>-2.8475712686746579</v>
      </c>
      <c r="W64" s="21">
        <f t="shared" si="73"/>
        <v>3.5</v>
      </c>
      <c r="X64" s="21">
        <f t="shared" si="74"/>
        <v>3.436666666666667</v>
      </c>
      <c r="Y64" s="26">
        <f t="shared" si="75"/>
        <v>3.3155555555555556</v>
      </c>
      <c r="Z64" s="26">
        <f t="shared" si="76"/>
        <v>-0.12111111111111139</v>
      </c>
      <c r="AA64" s="65">
        <f t="shared" si="77"/>
        <v>-0.18444444444444441</v>
      </c>
      <c r="AB64" s="36"/>
      <c r="AC64" s="14">
        <f t="shared" si="47"/>
        <v>-0.72595180921352787</v>
      </c>
      <c r="AD64" s="57">
        <f t="shared" si="48"/>
        <v>-1.12E-2</v>
      </c>
      <c r="AE64" s="41"/>
      <c r="AF64" s="14"/>
      <c r="AG64" s="18"/>
      <c r="AI64" s="20">
        <f t="shared" si="12"/>
        <v>-4.5342748303141303</v>
      </c>
      <c r="AJ64" s="20">
        <f t="shared" si="13"/>
        <v>-4.5273145680240008</v>
      </c>
      <c r="AK64" s="21">
        <f t="shared" si="22"/>
        <v>3.0249999999999999</v>
      </c>
      <c r="AL64" s="21">
        <f t="shared" si="49"/>
        <v>2.9505555555555554</v>
      </c>
      <c r="AM64" s="26">
        <f t="shared" si="50"/>
        <v>2.9844444444444442</v>
      </c>
      <c r="AN64" s="26">
        <f t="shared" si="51"/>
        <v>3.3888888888888857E-2</v>
      </c>
      <c r="AO64" s="65">
        <f t="shared" si="52"/>
        <v>-4.0555555555555678E-2</v>
      </c>
      <c r="AP64" s="36"/>
      <c r="AQ64" s="14">
        <f t="shared" si="2"/>
        <v>-0.89717215466429379</v>
      </c>
      <c r="AR64" s="57">
        <f t="shared" si="57"/>
        <v>-3.9600000000000003E-2</v>
      </c>
      <c r="AS64" s="14"/>
      <c r="AT64" s="14"/>
      <c r="AU64" s="23"/>
      <c r="AV64" s="9"/>
      <c r="AW64" s="20">
        <f t="shared" si="15"/>
        <v>-2.8220503069423217</v>
      </c>
      <c r="AX64" s="20">
        <f t="shared" si="16"/>
        <v>-2.8011695200719342</v>
      </c>
      <c r="AY64" s="21">
        <f t="shared" si="78"/>
        <v>3.461875</v>
      </c>
      <c r="AZ64" s="21">
        <f t="shared" si="53"/>
        <v>3.3125857843137254</v>
      </c>
      <c r="BA64" s="26">
        <f t="shared" si="54"/>
        <v>3.3603799019607843</v>
      </c>
      <c r="BB64" s="26">
        <f t="shared" si="55"/>
        <v>4.7794117647058876E-2</v>
      </c>
      <c r="BC64" s="65">
        <f t="shared" si="56"/>
        <v>-0.10149509803921575</v>
      </c>
      <c r="BD64" s="36"/>
      <c r="BE64" s="14">
        <f t="shared" si="3"/>
        <v>0.37046603163254294</v>
      </c>
      <c r="BF64" s="57">
        <f t="shared" si="23"/>
        <v>-2.9499999999999998E-2</v>
      </c>
      <c r="BG64" s="14"/>
      <c r="BH64" s="14"/>
      <c r="BI64" s="23"/>
      <c r="BK64" s="20"/>
      <c r="BL64" s="80"/>
      <c r="BM64" s="21"/>
      <c r="BN64" s="21"/>
      <c r="BO64" s="26"/>
      <c r="BP64" s="26"/>
      <c r="BQ64" s="65"/>
      <c r="BR64" s="36"/>
      <c r="BS64" s="14"/>
      <c r="BT64" s="57"/>
      <c r="BU64" s="41"/>
      <c r="BV64" s="49"/>
    </row>
    <row r="65" spans="1:74" ht="15.75">
      <c r="A65" s="70">
        <f t="shared" si="5"/>
        <v>4.9999999999998934E-3</v>
      </c>
      <c r="B65" s="5">
        <v>-5.0049999999999999</v>
      </c>
      <c r="C65" s="75">
        <v>2.95</v>
      </c>
      <c r="D65" s="75">
        <v>0.06</v>
      </c>
      <c r="G65" s="20">
        <f t="shared" si="79"/>
        <v>-0.53289737581487151</v>
      </c>
      <c r="H65" s="85">
        <f t="shared" si="80"/>
        <v>-0.53212401333819048</v>
      </c>
      <c r="I65" s="21">
        <f t="shared" si="58"/>
        <v>4.01</v>
      </c>
      <c r="J65" s="21">
        <f t="shared" si="69"/>
        <v>4.0483333333333329</v>
      </c>
      <c r="K65" s="26">
        <f t="shared" si="70"/>
        <v>4.1483333333333325</v>
      </c>
      <c r="L65" s="26">
        <f t="shared" si="71"/>
        <v>9.9999999999999645E-2</v>
      </c>
      <c r="M65" s="65">
        <f t="shared" si="72"/>
        <v>0.13833333333333275</v>
      </c>
      <c r="O65" s="14">
        <f t="shared" si="24"/>
        <v>0.21061001284741748</v>
      </c>
      <c r="P65" s="57">
        <f t="shared" si="8"/>
        <v>3.0100000000000001E-3</v>
      </c>
      <c r="U65" s="20">
        <f t="shared" si="9"/>
        <v>-2.8452511812446146</v>
      </c>
      <c r="V65" s="20">
        <f t="shared" si="10"/>
        <v>-2.8429310938145718</v>
      </c>
      <c r="W65" s="21">
        <f t="shared" si="73"/>
        <v>3.4</v>
      </c>
      <c r="X65" s="21">
        <f t="shared" si="74"/>
        <v>3.4016666666666668</v>
      </c>
      <c r="Y65" s="26">
        <f t="shared" si="75"/>
        <v>3.3005555555555555</v>
      </c>
      <c r="Z65" s="26">
        <f t="shared" si="76"/>
        <v>-0.10111111111111137</v>
      </c>
      <c r="AA65" s="65">
        <f t="shared" si="77"/>
        <v>-9.9444444444444446E-2</v>
      </c>
      <c r="AB65" s="36"/>
      <c r="AC65" s="14">
        <f t="shared" si="47"/>
        <v>-0.11403701763867585</v>
      </c>
      <c r="AD65" s="57">
        <f t="shared" si="48"/>
        <v>-1.12E-2</v>
      </c>
      <c r="AE65" s="41"/>
      <c r="AF65" s="14"/>
      <c r="AG65" s="18"/>
      <c r="AI65" s="20">
        <f t="shared" si="12"/>
        <v>-4.5203543057338722</v>
      </c>
      <c r="AJ65" s="20">
        <f t="shared" si="13"/>
        <v>-4.5133940434437427</v>
      </c>
      <c r="AK65" s="21">
        <f t="shared" si="22"/>
        <v>2.9033333333333338</v>
      </c>
      <c r="AL65" s="21">
        <f t="shared" si="49"/>
        <v>3.0083333333333333</v>
      </c>
      <c r="AM65" s="26">
        <f t="shared" si="50"/>
        <v>2.9616666666666669</v>
      </c>
      <c r="AN65" s="26">
        <f t="shared" si="51"/>
        <v>-4.6666666666666412E-2</v>
      </c>
      <c r="AO65" s="65">
        <f t="shared" si="52"/>
        <v>5.8333333333333126E-2</v>
      </c>
      <c r="AP65" s="36"/>
      <c r="AQ65" s="14">
        <f t="shared" si="2"/>
        <v>-0.40336665544461409</v>
      </c>
      <c r="AR65" s="57">
        <f t="shared" si="57"/>
        <v>-3.9600000000000003E-2</v>
      </c>
      <c r="AS65" s="14"/>
      <c r="AT65" s="14"/>
      <c r="AU65" s="23"/>
      <c r="AV65" s="9"/>
      <c r="AW65" s="20">
        <f t="shared" si="15"/>
        <v>-2.7802887332015462</v>
      </c>
      <c r="AX65" s="20">
        <f t="shared" si="16"/>
        <v>-2.7594079463311587</v>
      </c>
      <c r="AY65" s="21">
        <f t="shared" si="78"/>
        <v>3.1870588235294117</v>
      </c>
      <c r="AZ65" s="21">
        <f t="shared" si="53"/>
        <v>3.4208210784313722</v>
      </c>
      <c r="BA65" s="26">
        <f t="shared" si="54"/>
        <v>3.3953472222222221</v>
      </c>
      <c r="BB65" s="26">
        <f t="shared" si="55"/>
        <v>-2.5473856209150103E-2</v>
      </c>
      <c r="BC65" s="65">
        <f t="shared" si="56"/>
        <v>0.20828839869281035</v>
      </c>
      <c r="BD65" s="36"/>
      <c r="BE65" s="14">
        <f t="shared" si="3"/>
        <v>0.8808441545846396</v>
      </c>
      <c r="BF65" s="57">
        <f t="shared" si="23"/>
        <v>-2.9499999999999998E-2</v>
      </c>
      <c r="BG65" s="14"/>
      <c r="BH65" s="14"/>
      <c r="BI65" s="23"/>
      <c r="BK65" s="20"/>
      <c r="BL65" s="80"/>
      <c r="BM65" s="21"/>
      <c r="BN65" s="21"/>
      <c r="BO65" s="26"/>
      <c r="BP65" s="26"/>
      <c r="BQ65" s="65"/>
      <c r="BR65" s="36"/>
      <c r="BS65" s="14"/>
      <c r="BT65" s="57"/>
      <c r="BU65" s="41"/>
      <c r="BV65" s="49"/>
    </row>
    <row r="66" spans="1:74" ht="15.75">
      <c r="A66" s="70">
        <f t="shared" si="5"/>
        <v>4.9999999999998934E-3</v>
      </c>
      <c r="B66" s="5">
        <v>-5</v>
      </c>
      <c r="C66" s="75">
        <v>2.79</v>
      </c>
      <c r="D66" s="75">
        <v>0.04</v>
      </c>
      <c r="G66" s="20">
        <f t="shared" si="79"/>
        <v>-0.53135065086150945</v>
      </c>
      <c r="H66" s="85">
        <f t="shared" si="80"/>
        <v>-0.53057728838482843</v>
      </c>
      <c r="I66" s="21">
        <f t="shared" si="58"/>
        <v>3.9450000000000003</v>
      </c>
      <c r="J66" s="21">
        <f t="shared" si="69"/>
        <v>3.9816666666666669</v>
      </c>
      <c r="K66" s="26">
        <f t="shared" si="70"/>
        <v>4.0777777777777784</v>
      </c>
      <c r="L66" s="26">
        <f t="shared" si="71"/>
        <v>9.611111111111148E-2</v>
      </c>
      <c r="M66" s="65">
        <f t="shared" si="72"/>
        <v>0.13277777777777811</v>
      </c>
      <c r="O66" s="14">
        <f t="shared" si="24"/>
        <v>-0.46703335800722234</v>
      </c>
      <c r="P66" s="57">
        <f t="shared" si="8"/>
        <v>3.0100000000000001E-3</v>
      </c>
      <c r="U66" s="20">
        <f t="shared" si="9"/>
        <v>-2.8406110063845285</v>
      </c>
      <c r="V66" s="20">
        <f t="shared" si="10"/>
        <v>-2.8382909189544856</v>
      </c>
      <c r="W66" s="21">
        <f t="shared" si="73"/>
        <v>3.3049999999999997</v>
      </c>
      <c r="X66" s="21">
        <f t="shared" si="74"/>
        <v>3.2816666666666663</v>
      </c>
      <c r="Y66" s="26">
        <f t="shared" si="75"/>
        <v>3.322222222222222</v>
      </c>
      <c r="Z66" s="26">
        <f t="shared" si="76"/>
        <v>4.0555555555555678E-2</v>
      </c>
      <c r="AA66" s="65">
        <f t="shared" si="77"/>
        <v>1.722222222222225E-2</v>
      </c>
      <c r="AB66" s="36"/>
      <c r="AC66" s="14">
        <f t="shared" si="47"/>
        <v>0.55123696186958859</v>
      </c>
      <c r="AD66" s="57">
        <f t="shared" si="48"/>
        <v>-1.12E-2</v>
      </c>
      <c r="AE66" s="41"/>
      <c r="AF66" s="14"/>
      <c r="AG66" s="18"/>
      <c r="AI66" s="20">
        <f t="shared" si="12"/>
        <v>-4.5064337811536141</v>
      </c>
      <c r="AJ66" s="20">
        <f t="shared" si="13"/>
        <v>-4.4994735188634847</v>
      </c>
      <c r="AK66" s="21">
        <f t="shared" si="22"/>
        <v>3.0966666666666662</v>
      </c>
      <c r="AL66" s="21">
        <f t="shared" si="49"/>
        <v>2.9966666666666666</v>
      </c>
      <c r="AM66" s="26">
        <f t="shared" si="50"/>
        <v>2.9520370370370372</v>
      </c>
      <c r="AN66" s="26">
        <f t="shared" si="51"/>
        <v>-4.4629629629629353E-2</v>
      </c>
      <c r="AO66" s="65">
        <f t="shared" si="52"/>
        <v>-0.144629629629629</v>
      </c>
      <c r="AP66" s="36"/>
      <c r="AQ66" s="14">
        <f t="shared" si="2"/>
        <v>0.27917858477857799</v>
      </c>
      <c r="AR66" s="57">
        <f t="shared" si="57"/>
        <v>-3.9600000000000003E-2</v>
      </c>
      <c r="AS66" s="14"/>
      <c r="AT66" s="14"/>
      <c r="AU66" s="23"/>
      <c r="AV66" s="9"/>
      <c r="AW66" s="20">
        <f t="shared" si="15"/>
        <v>-2.7385271594607707</v>
      </c>
      <c r="AX66" s="20">
        <f t="shared" si="16"/>
        <v>-2.7176463725903832</v>
      </c>
      <c r="AY66" s="21">
        <f t="shared" si="78"/>
        <v>3.6135294117647057</v>
      </c>
      <c r="AZ66" s="21">
        <f t="shared" si="53"/>
        <v>3.3912377450980391</v>
      </c>
      <c r="BA66" s="26">
        <f t="shared" si="54"/>
        <v>3.4155228758169933</v>
      </c>
      <c r="BB66" s="26">
        <f t="shared" si="55"/>
        <v>2.4285130718954218E-2</v>
      </c>
      <c r="BC66" s="65">
        <f t="shared" si="56"/>
        <v>-0.19800653594771234</v>
      </c>
      <c r="BD66" s="36"/>
      <c r="BE66" s="14">
        <f t="shared" si="3"/>
        <v>0.9790655081142392</v>
      </c>
      <c r="BF66" s="57">
        <f t="shared" si="23"/>
        <v>-2.9499999999999998E-2</v>
      </c>
      <c r="BG66" s="14"/>
      <c r="BH66" s="14"/>
      <c r="BI66" s="23"/>
      <c r="BK66" s="20"/>
      <c r="BL66" s="80"/>
      <c r="BM66" s="21"/>
      <c r="BN66" s="21"/>
      <c r="BO66" s="26"/>
      <c r="BP66" s="26"/>
      <c r="BQ66" s="65"/>
      <c r="BR66" s="36"/>
      <c r="BS66" s="14"/>
      <c r="BT66" s="57"/>
      <c r="BU66" s="41"/>
      <c r="BV66" s="49"/>
    </row>
    <row r="67" spans="1:74" ht="15.75">
      <c r="A67" s="70">
        <f t="shared" si="5"/>
        <v>4.9999999999998934E-3</v>
      </c>
      <c r="B67" s="5">
        <v>-4.9950000000000001</v>
      </c>
      <c r="C67" s="75">
        <v>2.85</v>
      </c>
      <c r="D67" s="75">
        <v>0.05</v>
      </c>
      <c r="G67" s="20">
        <f t="shared" si="79"/>
        <v>-0.5298039259081474</v>
      </c>
      <c r="H67" s="85">
        <f t="shared" si="80"/>
        <v>-0.52903056343146637</v>
      </c>
      <c r="I67" s="21">
        <f t="shared" si="58"/>
        <v>3.99</v>
      </c>
      <c r="J67" s="21">
        <f t="shared" si="69"/>
        <v>3.9583333333333335</v>
      </c>
      <c r="K67" s="26">
        <f t="shared" si="70"/>
        <v>4.0155555555555562</v>
      </c>
      <c r="L67" s="26">
        <f t="shared" si="71"/>
        <v>5.7222222222222729E-2</v>
      </c>
      <c r="M67" s="65">
        <f t="shared" si="72"/>
        <v>2.5555555555555998E-2</v>
      </c>
      <c r="O67" s="14">
        <f t="shared" si="24"/>
        <v>-0.92614663015265664</v>
      </c>
      <c r="P67" s="57">
        <f t="shared" si="8"/>
        <v>3.0100000000000001E-3</v>
      </c>
      <c r="U67" s="20">
        <f t="shared" si="9"/>
        <v>-2.8359708315244423</v>
      </c>
      <c r="V67" s="20">
        <f t="shared" si="10"/>
        <v>-2.8336507440943994</v>
      </c>
      <c r="W67" s="21">
        <f t="shared" si="73"/>
        <v>3.1399999999999997</v>
      </c>
      <c r="X67" s="21">
        <f t="shared" si="74"/>
        <v>3.1949999999999998</v>
      </c>
      <c r="Y67" s="26">
        <f t="shared" si="75"/>
        <v>3.3494444444444444</v>
      </c>
      <c r="Z67" s="26">
        <f t="shared" si="76"/>
        <v>0.15444444444444461</v>
      </c>
      <c r="AA67" s="65">
        <f t="shared" si="77"/>
        <v>0.20944444444444477</v>
      </c>
      <c r="AB67" s="36"/>
      <c r="AC67" s="14">
        <f t="shared" si="47"/>
        <v>0.95858104060265925</v>
      </c>
      <c r="AD67" s="57">
        <f t="shared" si="48"/>
        <v>-1.12E-2</v>
      </c>
      <c r="AE67" s="41"/>
      <c r="AF67" s="14"/>
      <c r="AG67" s="18"/>
      <c r="AI67" s="20">
        <f t="shared" si="12"/>
        <v>-4.4925132565733561</v>
      </c>
      <c r="AJ67" s="20">
        <f t="shared" si="13"/>
        <v>-4.4855529942832266</v>
      </c>
      <c r="AK67" s="21">
        <f t="shared" si="22"/>
        <v>2.9899999999999998</v>
      </c>
      <c r="AL67" s="21">
        <f t="shared" si="49"/>
        <v>2.9822222222222217</v>
      </c>
      <c r="AM67" s="26">
        <f t="shared" si="50"/>
        <v>2.9498148148148147</v>
      </c>
      <c r="AN67" s="26">
        <f t="shared" si="51"/>
        <v>-3.2407407407406996E-2</v>
      </c>
      <c r="AO67" s="65">
        <f t="shared" si="52"/>
        <v>-4.0185185185185102E-2</v>
      </c>
      <c r="AP67" s="36"/>
      <c r="AQ67" s="14">
        <f t="shared" ref="AQ67:AQ130" si="81" xml:space="preserve"> SIN((2*PI()*(AJ67+AR67)/0.125284721222326) + 1.728475865)</f>
        <v>0.8310930624595616</v>
      </c>
      <c r="AR67" s="57">
        <f t="shared" si="57"/>
        <v>-3.9600000000000003E-2</v>
      </c>
      <c r="AS67" s="14"/>
      <c r="AT67" s="14"/>
      <c r="AU67" s="23"/>
      <c r="AV67" s="9"/>
      <c r="AW67" s="20">
        <f t="shared" si="15"/>
        <v>-2.6967655857199953</v>
      </c>
      <c r="AX67" s="20">
        <f t="shared" si="16"/>
        <v>-2.6758847988496077</v>
      </c>
      <c r="AY67" s="21">
        <f t="shared" si="78"/>
        <v>3.3731249999999995</v>
      </c>
      <c r="AZ67" s="21">
        <f t="shared" si="53"/>
        <v>3.4808455882352938</v>
      </c>
      <c r="BA67" s="26">
        <f t="shared" si="54"/>
        <v>3.4590073529411764</v>
      </c>
      <c r="BB67" s="26">
        <f t="shared" si="55"/>
        <v>-2.1838235294117325E-2</v>
      </c>
      <c r="BC67" s="65">
        <f t="shared" si="56"/>
        <v>8.5882352941176965E-2</v>
      </c>
      <c r="BD67" s="36"/>
      <c r="BE67" s="14">
        <f t="shared" ref="BE67:BE130" si="82" xml:space="preserve"> SIN((2*PI()*(AX67+BF67)/0.375854163666978) + 3.717751296)</f>
        <v>0.6191712292961048</v>
      </c>
      <c r="BF67" s="57">
        <f t="shared" si="23"/>
        <v>-2.9499999999999998E-2</v>
      </c>
      <c r="BG67" s="14"/>
      <c r="BH67" s="14"/>
      <c r="BI67" s="23"/>
      <c r="BK67" s="20"/>
      <c r="BL67" s="80"/>
      <c r="BM67" s="21"/>
      <c r="BN67" s="21"/>
      <c r="BO67" s="26"/>
      <c r="BP67" s="26"/>
      <c r="BQ67" s="65"/>
      <c r="BR67" s="36"/>
      <c r="BS67" s="14"/>
      <c r="BT67" s="57"/>
      <c r="BU67" s="41"/>
      <c r="BV67" s="49"/>
    </row>
    <row r="68" spans="1:74" ht="15.75">
      <c r="A68" s="70">
        <f t="shared" ref="A68:A131" si="83">B68-B67</f>
        <v>4.9999999999998934E-3</v>
      </c>
      <c r="B68" s="5">
        <v>-4.99</v>
      </c>
      <c r="C68" s="75">
        <v>2.74</v>
      </c>
      <c r="D68" s="75">
        <v>0.05</v>
      </c>
      <c r="G68" s="20">
        <f t="shared" si="79"/>
        <v>-0.52825720095478534</v>
      </c>
      <c r="H68" s="85">
        <f t="shared" si="80"/>
        <v>-0.52748383847810432</v>
      </c>
      <c r="I68" s="21">
        <f t="shared" si="58"/>
        <v>3.94</v>
      </c>
      <c r="J68" s="21">
        <f t="shared" si="69"/>
        <v>3.9666666666666668</v>
      </c>
      <c r="K68" s="26">
        <f t="shared" si="70"/>
        <v>3.9716666666666662</v>
      </c>
      <c r="L68" s="26">
        <f t="shared" si="71"/>
        <v>4.9999999999994493E-3</v>
      </c>
      <c r="M68" s="65">
        <f t="shared" si="72"/>
        <v>3.1666666666666288E-2</v>
      </c>
      <c r="O68" s="14">
        <f t="shared" si="24"/>
        <v>-0.95190560107640676</v>
      </c>
      <c r="P68" s="57">
        <f t="shared" ref="P68:P131" si="84">P67</f>
        <v>3.0100000000000001E-3</v>
      </c>
      <c r="U68" s="20">
        <f t="shared" ref="U68:U131" si="85">U67 + 0.00464017486008615</f>
        <v>-2.8313306566643561</v>
      </c>
      <c r="V68" s="20">
        <f t="shared" ref="V68:V131" si="86">V67 + 0.00464017486008615</f>
        <v>-2.8290105692343133</v>
      </c>
      <c r="W68" s="21">
        <f t="shared" si="73"/>
        <v>3.14</v>
      </c>
      <c r="X68" s="21">
        <f t="shared" si="74"/>
        <v>3.1616666666666666</v>
      </c>
      <c r="Y68" s="26">
        <f t="shared" si="75"/>
        <v>3.3766666666666665</v>
      </c>
      <c r="Z68" s="26">
        <f t="shared" si="76"/>
        <v>0.21499999999999986</v>
      </c>
      <c r="AA68" s="65">
        <f t="shared" si="77"/>
        <v>0.23666666666666636</v>
      </c>
      <c r="AB68" s="36"/>
      <c r="AC68" s="14">
        <f t="shared" si="47"/>
        <v>0.91739439699615632</v>
      </c>
      <c r="AD68" s="57">
        <f t="shared" si="48"/>
        <v>-1.12E-2</v>
      </c>
      <c r="AE68" s="41"/>
      <c r="AF68" s="14"/>
      <c r="AG68" s="18"/>
      <c r="AI68" s="20">
        <f t="shared" ref="AI68:AI131" si="87">AI67 + 0.0139205245802584</f>
        <v>-4.478592731993098</v>
      </c>
      <c r="AJ68" s="20">
        <f t="shared" ref="AJ68:AJ131" si="88">AJ67 + 0.0139205245802584</f>
        <v>-4.4716324697029686</v>
      </c>
      <c r="AK68" s="21">
        <f t="shared" si="22"/>
        <v>2.86</v>
      </c>
      <c r="AL68" s="21">
        <f t="shared" si="49"/>
        <v>2.9166666666666665</v>
      </c>
      <c r="AM68" s="26">
        <f t="shared" si="50"/>
        <v>2.9631481481481483</v>
      </c>
      <c r="AN68" s="26">
        <f t="shared" si="51"/>
        <v>4.648148148148179E-2</v>
      </c>
      <c r="AO68" s="65">
        <f t="shared" si="52"/>
        <v>0.10314814814814843</v>
      </c>
      <c r="AP68" s="36"/>
      <c r="AQ68" s="14">
        <f t="shared" si="81"/>
        <v>0.99412985964517564</v>
      </c>
      <c r="AR68" s="57">
        <f t="shared" si="57"/>
        <v>-3.9600000000000003E-2</v>
      </c>
      <c r="AS68" s="14"/>
      <c r="AT68" s="14"/>
      <c r="AU68" s="23"/>
      <c r="AV68" s="9"/>
      <c r="AW68" s="20">
        <f t="shared" ref="AW68:AW131" si="89">AW67 + 0.0417615737407753</f>
        <v>-2.6550040119792198</v>
      </c>
      <c r="AX68" s="20">
        <f t="shared" ref="AX68:AX131" si="90">AX67 + 0.0417615737407753</f>
        <v>-2.6341232251088322</v>
      </c>
      <c r="AY68" s="21">
        <f t="shared" ref="AY68:AY99" si="91">AVERAGEIFS(d18O,KyrBP,"&gt;"&amp;AW68,KyrBP,"&lt;="&amp;AW69)</f>
        <v>3.4558823529411766</v>
      </c>
      <c r="AZ68" s="21">
        <f t="shared" si="53"/>
        <v>3.4506495098039216</v>
      </c>
      <c r="BA68" s="26">
        <f t="shared" si="54"/>
        <v>3.4933210784313729</v>
      </c>
      <c r="BB68" s="26">
        <f t="shared" si="55"/>
        <v>4.2671568627451251E-2</v>
      </c>
      <c r="BC68" s="65">
        <f t="shared" si="56"/>
        <v>3.7438725490196223E-2</v>
      </c>
      <c r="BD68" s="36"/>
      <c r="BE68" s="14">
        <f t="shared" si="82"/>
        <v>-3.0440149031390366E-2</v>
      </c>
      <c r="BF68" s="57">
        <f t="shared" si="23"/>
        <v>-2.9499999999999998E-2</v>
      </c>
      <c r="BG68" s="14"/>
      <c r="BH68" s="14"/>
      <c r="BI68" s="23"/>
      <c r="BK68" s="20"/>
      <c r="BL68" s="80"/>
      <c r="BM68" s="21"/>
      <c r="BN68" s="21"/>
      <c r="BO68" s="26"/>
      <c r="BP68" s="26"/>
      <c r="BQ68" s="65"/>
      <c r="BR68" s="36"/>
      <c r="BS68" s="14"/>
      <c r="BT68" s="57"/>
      <c r="BU68" s="41"/>
      <c r="BV68" s="49"/>
    </row>
    <row r="69" spans="1:74" ht="15.75">
      <c r="A69" s="70">
        <f t="shared" si="83"/>
        <v>4.9999999999998934E-3</v>
      </c>
      <c r="B69" s="5">
        <v>-4.9850000000000003</v>
      </c>
      <c r="C69" s="75">
        <v>2.95</v>
      </c>
      <c r="D69" s="75">
        <v>7.0000000000000007E-2</v>
      </c>
      <c r="G69" s="20">
        <f t="shared" si="79"/>
        <v>-0.52671047600142329</v>
      </c>
      <c r="H69" s="85">
        <f t="shared" si="80"/>
        <v>-0.52593711352474226</v>
      </c>
      <c r="I69" s="21">
        <f t="shared" si="58"/>
        <v>3.97</v>
      </c>
      <c r="J69" s="21">
        <f t="shared" si="69"/>
        <v>3.9283333333333332</v>
      </c>
      <c r="K69" s="26">
        <f t="shared" si="70"/>
        <v>3.9455555555555555</v>
      </c>
      <c r="L69" s="26">
        <f t="shared" si="71"/>
        <v>1.722222222222225E-2</v>
      </c>
      <c r="M69" s="65">
        <f t="shared" si="72"/>
        <v>-2.4444444444444713E-2</v>
      </c>
      <c r="O69" s="14">
        <f t="shared" si="24"/>
        <v>-0.53225736200417517</v>
      </c>
      <c r="P69" s="57">
        <f t="shared" si="84"/>
        <v>3.0100000000000001E-3</v>
      </c>
      <c r="U69" s="20">
        <f t="shared" si="85"/>
        <v>-2.82669048180427</v>
      </c>
      <c r="V69" s="20">
        <f t="shared" si="86"/>
        <v>-2.8243703943742271</v>
      </c>
      <c r="W69" s="21">
        <f t="shared" si="73"/>
        <v>3.2050000000000001</v>
      </c>
      <c r="X69" s="21">
        <f t="shared" si="74"/>
        <v>3.2533333333333339</v>
      </c>
      <c r="Y69" s="26">
        <f t="shared" si="75"/>
        <v>3.4049999999999994</v>
      </c>
      <c r="Z69" s="26">
        <f t="shared" si="76"/>
        <v>0.15166666666666551</v>
      </c>
      <c r="AA69" s="65">
        <f t="shared" si="77"/>
        <v>0.19999999999999929</v>
      </c>
      <c r="AB69" s="36"/>
      <c r="AC69" s="14">
        <f t="shared" si="47"/>
        <v>0.44694871933217567</v>
      </c>
      <c r="AD69" s="57">
        <f t="shared" si="48"/>
        <v>-1.12E-2</v>
      </c>
      <c r="AE69" s="41"/>
      <c r="AF69" s="14"/>
      <c r="AG69" s="18"/>
      <c r="AI69" s="20">
        <f t="shared" si="87"/>
        <v>-4.46467220741284</v>
      </c>
      <c r="AJ69" s="20">
        <f t="shared" si="88"/>
        <v>-4.4577119451227105</v>
      </c>
      <c r="AK69" s="21">
        <f t="shared" si="22"/>
        <v>2.9000000000000004</v>
      </c>
      <c r="AL69" s="21">
        <f t="shared" si="49"/>
        <v>2.8988888888888886</v>
      </c>
      <c r="AM69" s="26">
        <f t="shared" si="50"/>
        <v>2.9642592592592596</v>
      </c>
      <c r="AN69" s="26">
        <f t="shared" si="51"/>
        <v>6.5370370370370967E-2</v>
      </c>
      <c r="AO69" s="65">
        <f t="shared" si="52"/>
        <v>6.4259259259259238E-2</v>
      </c>
      <c r="AP69" s="36"/>
      <c r="AQ69" s="14">
        <f t="shared" si="81"/>
        <v>0.69200224698014623</v>
      </c>
      <c r="AR69" s="57">
        <f t="shared" si="57"/>
        <v>-3.9600000000000003E-2</v>
      </c>
      <c r="AS69" s="14"/>
      <c r="AT69" s="14"/>
      <c r="AU69" s="23"/>
      <c r="AV69" s="9"/>
      <c r="AW69" s="20">
        <f t="shared" si="89"/>
        <v>-2.6132424382384443</v>
      </c>
      <c r="AX69" s="20">
        <f t="shared" si="90"/>
        <v>-2.5923616513680567</v>
      </c>
      <c r="AY69" s="21">
        <f t="shared" si="91"/>
        <v>3.5229411764705882</v>
      </c>
      <c r="AZ69" s="21">
        <f t="shared" si="53"/>
        <v>3.4911764705882358</v>
      </c>
      <c r="BA69" s="26">
        <f t="shared" si="54"/>
        <v>3.5189950980392157</v>
      </c>
      <c r="BB69" s="26">
        <f t="shared" si="55"/>
        <v>2.781862745097996E-2</v>
      </c>
      <c r="BC69" s="65">
        <f t="shared" si="56"/>
        <v>-3.9460784313725128E-3</v>
      </c>
      <c r="BD69" s="36"/>
      <c r="BE69" s="14">
        <f t="shared" si="82"/>
        <v>-0.66580824332251953</v>
      </c>
      <c r="BF69" s="57">
        <f t="shared" si="23"/>
        <v>-2.9499999999999998E-2</v>
      </c>
      <c r="BG69" s="14"/>
      <c r="BH69" s="14"/>
      <c r="BI69" s="23"/>
      <c r="BK69" s="20"/>
      <c r="BL69" s="80"/>
      <c r="BM69" s="21"/>
      <c r="BN69" s="21"/>
      <c r="BO69" s="26"/>
      <c r="BP69" s="26"/>
      <c r="BQ69" s="65"/>
      <c r="BR69" s="36"/>
      <c r="BS69" s="14"/>
      <c r="BT69" s="57"/>
      <c r="BU69" s="41"/>
      <c r="BV69" s="49"/>
    </row>
    <row r="70" spans="1:74" ht="15.75">
      <c r="A70" s="70">
        <f t="shared" si="83"/>
        <v>4.9999999999998934E-3</v>
      </c>
      <c r="B70" s="5">
        <v>-4.9800000000000004</v>
      </c>
      <c r="C70" s="75">
        <v>3.17</v>
      </c>
      <c r="D70" s="75">
        <v>0.06</v>
      </c>
      <c r="G70" s="20">
        <f t="shared" si="79"/>
        <v>-0.52516375104806123</v>
      </c>
      <c r="H70" s="85">
        <f t="shared" si="80"/>
        <v>-0.52439038857138021</v>
      </c>
      <c r="I70" s="21">
        <f t="shared" si="58"/>
        <v>3.875</v>
      </c>
      <c r="J70" s="21">
        <f t="shared" si="69"/>
        <v>3.9250000000000003</v>
      </c>
      <c r="K70" s="26">
        <f t="shared" si="70"/>
        <v>3.9522222222222223</v>
      </c>
      <c r="L70" s="26">
        <f t="shared" si="71"/>
        <v>2.7222222222222037E-2</v>
      </c>
      <c r="M70" s="65">
        <f t="shared" si="72"/>
        <v>7.7222222222222303E-2</v>
      </c>
      <c r="O70" s="14">
        <f t="shared" si="24"/>
        <v>0.13644001213149529</v>
      </c>
      <c r="P70" s="57">
        <f t="shared" si="84"/>
        <v>3.0100000000000001E-3</v>
      </c>
      <c r="U70" s="20">
        <f t="shared" si="85"/>
        <v>-2.8220503069441838</v>
      </c>
      <c r="V70" s="20">
        <f t="shared" si="86"/>
        <v>-2.8197302195141409</v>
      </c>
      <c r="W70" s="21">
        <f t="shared" si="73"/>
        <v>3.415</v>
      </c>
      <c r="X70" s="21">
        <f t="shared" si="74"/>
        <v>3.4166666666666665</v>
      </c>
      <c r="Y70" s="26">
        <f t="shared" si="75"/>
        <v>3.4294444444444441</v>
      </c>
      <c r="Z70" s="26">
        <f t="shared" si="76"/>
        <v>1.2777777777777555E-2</v>
      </c>
      <c r="AA70" s="65">
        <f t="shared" si="77"/>
        <v>1.4444444444444038E-2</v>
      </c>
      <c r="AB70" s="36"/>
      <c r="AC70" s="14">
        <f t="shared" si="47"/>
        <v>-0.23262923138911176</v>
      </c>
      <c r="AD70" s="57">
        <f t="shared" si="48"/>
        <v>-1.12E-2</v>
      </c>
      <c r="AE70" s="41"/>
      <c r="AF70" s="14"/>
      <c r="AG70" s="18"/>
      <c r="AI70" s="20">
        <f t="shared" si="87"/>
        <v>-4.4507516828325819</v>
      </c>
      <c r="AJ70" s="20">
        <f t="shared" si="88"/>
        <v>-4.4437914205424525</v>
      </c>
      <c r="AK70" s="21">
        <f t="shared" si="22"/>
        <v>2.9366666666666661</v>
      </c>
      <c r="AL70" s="21">
        <f t="shared" si="49"/>
        <v>2.9166666666666665</v>
      </c>
      <c r="AM70" s="26">
        <f t="shared" si="50"/>
        <v>2.9575925925925923</v>
      </c>
      <c r="AN70" s="26">
        <f t="shared" si="51"/>
        <v>4.092592592592581E-2</v>
      </c>
      <c r="AO70" s="65">
        <f t="shared" si="52"/>
        <v>2.0925925925926236E-2</v>
      </c>
      <c r="AP70" s="36"/>
      <c r="AQ70" s="14">
        <f t="shared" si="81"/>
        <v>6.6079092204812839E-2</v>
      </c>
      <c r="AR70" s="57">
        <f t="shared" si="57"/>
        <v>-3.9600000000000003E-2</v>
      </c>
      <c r="AS70" s="14"/>
      <c r="AT70" s="14"/>
      <c r="AU70" s="23"/>
      <c r="AV70" s="9"/>
      <c r="AW70" s="20">
        <f t="shared" si="89"/>
        <v>-2.5714808644976688</v>
      </c>
      <c r="AX70" s="20">
        <f t="shared" si="90"/>
        <v>-2.5506000776272812</v>
      </c>
      <c r="AY70" s="21">
        <f t="shared" si="91"/>
        <v>3.494705882352942</v>
      </c>
      <c r="AZ70" s="21">
        <f t="shared" si="53"/>
        <v>3.5835906862745097</v>
      </c>
      <c r="BA70" s="26">
        <f t="shared" si="54"/>
        <v>3.5551552287581698</v>
      </c>
      <c r="BB70" s="26">
        <f t="shared" si="55"/>
        <v>-2.8435457516339913E-2</v>
      </c>
      <c r="BC70" s="65">
        <f t="shared" si="56"/>
        <v>6.0449346405227811E-2</v>
      </c>
      <c r="BD70" s="36"/>
      <c r="BE70" s="14">
        <f t="shared" si="82"/>
        <v>-0.98963726092865933</v>
      </c>
      <c r="BF70" s="57">
        <f t="shared" si="23"/>
        <v>-2.9499999999999998E-2</v>
      </c>
      <c r="BG70" s="14"/>
      <c r="BH70" s="14"/>
      <c r="BI70" s="23"/>
      <c r="BK70" s="20"/>
      <c r="BL70" s="80"/>
      <c r="BM70" s="21"/>
      <c r="BN70" s="21"/>
      <c r="BO70" s="26"/>
      <c r="BP70" s="26"/>
      <c r="BQ70" s="65"/>
      <c r="BR70" s="36"/>
      <c r="BS70" s="14"/>
      <c r="BT70" s="57"/>
      <c r="BU70" s="41"/>
      <c r="BV70" s="49"/>
    </row>
    <row r="71" spans="1:74" ht="15.75">
      <c r="A71" s="70">
        <f t="shared" si="83"/>
        <v>5.0000000000007816E-3</v>
      </c>
      <c r="B71" s="5">
        <v>-4.9749999999999996</v>
      </c>
      <c r="C71" s="75">
        <v>2.94</v>
      </c>
      <c r="D71" s="75">
        <v>0.06</v>
      </c>
      <c r="G71" s="20">
        <f t="shared" si="79"/>
        <v>-0.52361702609469918</v>
      </c>
      <c r="H71" s="85">
        <f t="shared" si="80"/>
        <v>-0.52284366361801815</v>
      </c>
      <c r="I71" s="21">
        <f t="shared" si="58"/>
        <v>3.93</v>
      </c>
      <c r="J71" s="21">
        <f t="shared" si="69"/>
        <v>3.9</v>
      </c>
      <c r="K71" s="26">
        <f t="shared" si="70"/>
        <v>3.9566666666666666</v>
      </c>
      <c r="L71" s="26">
        <f t="shared" si="71"/>
        <v>5.6666666666666643E-2</v>
      </c>
      <c r="M71" s="65">
        <f t="shared" si="72"/>
        <v>2.6666666666666394E-2</v>
      </c>
      <c r="O71" s="14">
        <f t="shared" si="24"/>
        <v>0.74129558822898955</v>
      </c>
      <c r="P71" s="57">
        <f t="shared" si="84"/>
        <v>3.0100000000000001E-3</v>
      </c>
      <c r="U71" s="20">
        <f t="shared" si="85"/>
        <v>-2.8174101320840976</v>
      </c>
      <c r="V71" s="20">
        <f t="shared" si="86"/>
        <v>-2.8150900446540548</v>
      </c>
      <c r="W71" s="21">
        <f t="shared" si="73"/>
        <v>3.63</v>
      </c>
      <c r="X71" s="21">
        <f t="shared" si="74"/>
        <v>3.5666666666666664</v>
      </c>
      <c r="Y71" s="26">
        <f t="shared" si="75"/>
        <v>3.4405555555555556</v>
      </c>
      <c r="Z71" s="26">
        <f t="shared" si="76"/>
        <v>-0.12611111111111084</v>
      </c>
      <c r="AA71" s="65">
        <f t="shared" si="77"/>
        <v>-0.1894444444444443</v>
      </c>
      <c r="AB71" s="36"/>
      <c r="AC71" s="14">
        <f t="shared" si="47"/>
        <v>-0.80335737935749918</v>
      </c>
      <c r="AD71" s="57">
        <f t="shared" si="48"/>
        <v>-1.12E-2</v>
      </c>
      <c r="AE71" s="41"/>
      <c r="AF71" s="14"/>
      <c r="AG71" s="18"/>
      <c r="AI71" s="20">
        <f t="shared" si="87"/>
        <v>-4.4368311582523239</v>
      </c>
      <c r="AJ71" s="20">
        <f t="shared" si="88"/>
        <v>-4.4298708959621944</v>
      </c>
      <c r="AK71" s="21">
        <f t="shared" ref="AK71:AK134" si="92">AVERAGEIFS(d18O,KyrBP,"&gt;"&amp;AI71,KyrBP,"&lt;="&amp;AI72)</f>
        <v>2.9133333333333336</v>
      </c>
      <c r="AL71" s="21">
        <f t="shared" si="49"/>
        <v>2.9644444444444442</v>
      </c>
      <c r="AM71" s="26">
        <f t="shared" si="50"/>
        <v>2.940185185185185</v>
      </c>
      <c r="AN71" s="26">
        <f t="shared" si="51"/>
        <v>-2.4259259259259203E-2</v>
      </c>
      <c r="AO71" s="65">
        <f t="shared" si="52"/>
        <v>2.685185185185146E-2</v>
      </c>
      <c r="AP71" s="36"/>
      <c r="AQ71" s="14">
        <f t="shared" si="81"/>
        <v>-0.59076320420045803</v>
      </c>
      <c r="AR71" s="57">
        <f t="shared" si="57"/>
        <v>-3.9600000000000003E-2</v>
      </c>
      <c r="AS71" s="14"/>
      <c r="AT71" s="14"/>
      <c r="AU71" s="23"/>
      <c r="AV71" s="9"/>
      <c r="AW71" s="20">
        <f t="shared" si="89"/>
        <v>-2.5297192907568933</v>
      </c>
      <c r="AX71" s="20">
        <f t="shared" si="90"/>
        <v>-2.5088385038865058</v>
      </c>
      <c r="AY71" s="21">
        <f t="shared" si="91"/>
        <v>3.7331249999999994</v>
      </c>
      <c r="AZ71" s="21">
        <f t="shared" si="53"/>
        <v>3.6084926470588239</v>
      </c>
      <c r="BA71" s="26">
        <f t="shared" si="54"/>
        <v>3.5490114379084963</v>
      </c>
      <c r="BB71" s="26">
        <f t="shared" si="55"/>
        <v>-5.9481209150327619E-2</v>
      </c>
      <c r="BC71" s="65">
        <f t="shared" si="56"/>
        <v>-0.18411356209150309</v>
      </c>
      <c r="BD71" s="36"/>
      <c r="BE71" s="14">
        <f t="shared" si="82"/>
        <v>-0.85040400555324891</v>
      </c>
      <c r="BF71" s="57">
        <f t="shared" ref="BF71:BF134" si="93">BF70</f>
        <v>-2.9499999999999998E-2</v>
      </c>
      <c r="BG71" s="14"/>
      <c r="BH71" s="14"/>
      <c r="BI71" s="23"/>
      <c r="BK71" s="20"/>
      <c r="BL71" s="80"/>
      <c r="BM71" s="21"/>
      <c r="BN71" s="21"/>
      <c r="BO71" s="26"/>
      <c r="BP71" s="26"/>
      <c r="BQ71" s="65"/>
      <c r="BR71" s="36"/>
      <c r="BS71" s="14"/>
      <c r="BT71" s="57"/>
      <c r="BU71" s="41"/>
      <c r="BV71" s="49"/>
    </row>
    <row r="72" spans="1:74" ht="15.75">
      <c r="A72" s="70">
        <f t="shared" si="83"/>
        <v>4.9999999999998934E-3</v>
      </c>
      <c r="B72" s="5">
        <v>-4.97</v>
      </c>
      <c r="C72" s="75">
        <v>2.93</v>
      </c>
      <c r="D72" s="75">
        <v>0.09</v>
      </c>
      <c r="G72" s="20">
        <f t="shared" si="79"/>
        <v>-0.52207030114133712</v>
      </c>
      <c r="H72" s="85">
        <f t="shared" si="80"/>
        <v>-0.5212969386646561</v>
      </c>
      <c r="I72" s="21">
        <f t="shared" si="58"/>
        <v>3.895</v>
      </c>
      <c r="J72" s="21">
        <f t="shared" si="69"/>
        <v>3.9266666666666672</v>
      </c>
      <c r="K72" s="26">
        <f t="shared" si="70"/>
        <v>3.9688888888888889</v>
      </c>
      <c r="L72" s="26">
        <f t="shared" si="71"/>
        <v>4.2222222222221717E-2</v>
      </c>
      <c r="M72" s="65">
        <f t="shared" si="72"/>
        <v>7.3888888888888893E-2</v>
      </c>
      <c r="O72" s="14">
        <f t="shared" ref="O72:O135" si="94" xml:space="preserve"> SIN((2*PI()*(H72+P72)/0.0139205245802584) + 2.989911921)</f>
        <v>0.9992907200113843</v>
      </c>
      <c r="P72" s="57">
        <f t="shared" si="84"/>
        <v>3.0100000000000001E-3</v>
      </c>
      <c r="U72" s="20">
        <f t="shared" si="85"/>
        <v>-2.8127699572240115</v>
      </c>
      <c r="V72" s="20">
        <f t="shared" si="86"/>
        <v>-2.8104498697939686</v>
      </c>
      <c r="W72" s="21">
        <f t="shared" si="73"/>
        <v>3.6550000000000002</v>
      </c>
      <c r="X72" s="21">
        <f t="shared" si="74"/>
        <v>3.6799999999999997</v>
      </c>
      <c r="Y72" s="26">
        <f t="shared" si="75"/>
        <v>3.4511111111111115</v>
      </c>
      <c r="Z72" s="26">
        <f t="shared" si="76"/>
        <v>-0.22888888888888825</v>
      </c>
      <c r="AA72" s="65">
        <f t="shared" si="77"/>
        <v>-0.20388888888888879</v>
      </c>
      <c r="AB72" s="36"/>
      <c r="AC72" s="14">
        <f t="shared" si="47"/>
        <v>-0.99818568120171913</v>
      </c>
      <c r="AD72" s="57">
        <f t="shared" si="48"/>
        <v>-1.12E-2</v>
      </c>
      <c r="AE72" s="41"/>
      <c r="AF72" s="14"/>
      <c r="AG72" s="18"/>
      <c r="AI72" s="20">
        <f t="shared" si="87"/>
        <v>-4.4229106336720658</v>
      </c>
      <c r="AJ72" s="20">
        <f t="shared" si="88"/>
        <v>-4.4159503713819364</v>
      </c>
      <c r="AK72" s="21">
        <f t="shared" si="92"/>
        <v>3.043333333333333</v>
      </c>
      <c r="AL72" s="21">
        <f t="shared" si="49"/>
        <v>2.9972222222222222</v>
      </c>
      <c r="AM72" s="26">
        <f t="shared" si="50"/>
        <v>2.9409259259259262</v>
      </c>
      <c r="AN72" s="26">
        <f t="shared" si="51"/>
        <v>-5.6296296296296067E-2</v>
      </c>
      <c r="AO72" s="65">
        <f t="shared" si="52"/>
        <v>-0.10240740740740684</v>
      </c>
      <c r="AP72" s="36"/>
      <c r="AQ72" s="14">
        <f t="shared" si="81"/>
        <v>-0.97118083175866343</v>
      </c>
      <c r="AR72" s="57">
        <f t="shared" si="57"/>
        <v>-3.9600000000000003E-2</v>
      </c>
      <c r="AS72" s="14"/>
      <c r="AT72" s="14"/>
      <c r="AU72" s="23"/>
      <c r="AV72" s="9"/>
      <c r="AW72" s="20">
        <f t="shared" si="89"/>
        <v>-2.4879577170161178</v>
      </c>
      <c r="AX72" s="20">
        <f t="shared" si="90"/>
        <v>-2.4670769301457303</v>
      </c>
      <c r="AY72" s="21">
        <f t="shared" si="91"/>
        <v>3.5976470588235294</v>
      </c>
      <c r="AZ72" s="21">
        <f t="shared" si="53"/>
        <v>3.6745710784313719</v>
      </c>
      <c r="BA72" s="26">
        <f t="shared" si="54"/>
        <v>3.5734354575163394</v>
      </c>
      <c r="BB72" s="26">
        <f t="shared" si="55"/>
        <v>-0.10113562091503248</v>
      </c>
      <c r="BC72" s="65">
        <f t="shared" si="56"/>
        <v>-2.4211601307190023E-2</v>
      </c>
      <c r="BD72" s="36"/>
      <c r="BE72" s="14">
        <f t="shared" si="82"/>
        <v>-0.31325726479171434</v>
      </c>
      <c r="BF72" s="57">
        <f t="shared" si="93"/>
        <v>-2.9499999999999998E-2</v>
      </c>
      <c r="BG72" s="14"/>
      <c r="BH72" s="14"/>
      <c r="BI72" s="23"/>
      <c r="BK72" s="20"/>
      <c r="BL72" s="80"/>
      <c r="BM72" s="21"/>
      <c r="BN72" s="21"/>
      <c r="BO72" s="26"/>
      <c r="BP72" s="26"/>
      <c r="BQ72" s="65"/>
      <c r="BR72" s="36"/>
      <c r="BS72" s="14"/>
      <c r="BT72" s="57"/>
      <c r="BU72" s="41"/>
      <c r="BV72" s="49"/>
    </row>
    <row r="73" spans="1:74" ht="15.75">
      <c r="A73" s="70">
        <f t="shared" si="83"/>
        <v>4.9999999999998934E-3</v>
      </c>
      <c r="B73" s="5">
        <v>-4.9649999999999999</v>
      </c>
      <c r="C73" s="75">
        <v>2.91</v>
      </c>
      <c r="D73" s="75">
        <v>0.08</v>
      </c>
      <c r="G73" s="20">
        <f t="shared" si="79"/>
        <v>-0.52052357618797507</v>
      </c>
      <c r="H73" s="85">
        <f t="shared" si="80"/>
        <v>-0.51975021371129404</v>
      </c>
      <c r="I73" s="21">
        <f t="shared" si="58"/>
        <v>3.9550000000000001</v>
      </c>
      <c r="J73" s="21">
        <f t="shared" si="69"/>
        <v>3.9733333333333332</v>
      </c>
      <c r="K73" s="26">
        <f t="shared" si="70"/>
        <v>3.9949999999999997</v>
      </c>
      <c r="L73" s="26">
        <f t="shared" si="71"/>
        <v>2.1666666666666501E-2</v>
      </c>
      <c r="M73" s="65">
        <f t="shared" si="72"/>
        <v>3.9999999999999591E-2</v>
      </c>
      <c r="O73" s="14">
        <f t="shared" si="94"/>
        <v>0.78970661802114117</v>
      </c>
      <c r="P73" s="57">
        <f t="shared" si="84"/>
        <v>3.0100000000000001E-3</v>
      </c>
      <c r="U73" s="20">
        <f t="shared" si="85"/>
        <v>-2.8081297823639253</v>
      </c>
      <c r="V73" s="20">
        <f t="shared" si="86"/>
        <v>-2.8058096949338824</v>
      </c>
      <c r="W73" s="21">
        <f t="shared" si="73"/>
        <v>3.7549999999999999</v>
      </c>
      <c r="X73" s="21">
        <f t="shared" si="74"/>
        <v>3.6766666666666672</v>
      </c>
      <c r="Y73" s="26">
        <f t="shared" si="75"/>
        <v>3.4594444444444448</v>
      </c>
      <c r="Z73" s="26">
        <f t="shared" si="76"/>
        <v>-0.21722222222222243</v>
      </c>
      <c r="AA73" s="65">
        <f t="shared" si="77"/>
        <v>-0.29555555555555513</v>
      </c>
      <c r="AB73" s="36"/>
      <c r="AC73" s="14">
        <f t="shared" si="47"/>
        <v>-0.72595180921354274</v>
      </c>
      <c r="AD73" s="57">
        <f t="shared" si="48"/>
        <v>-1.12E-2</v>
      </c>
      <c r="AE73" s="41"/>
      <c r="AF73" s="14"/>
      <c r="AG73" s="18"/>
      <c r="AI73" s="20">
        <f t="shared" si="87"/>
        <v>-4.4089901090918078</v>
      </c>
      <c r="AJ73" s="20">
        <f t="shared" si="88"/>
        <v>-4.4020298468016783</v>
      </c>
      <c r="AK73" s="21">
        <f t="shared" si="92"/>
        <v>3.0350000000000001</v>
      </c>
      <c r="AL73" s="21">
        <f t="shared" si="49"/>
        <v>2.9738888888888888</v>
      </c>
      <c r="AM73" s="26">
        <f t="shared" si="50"/>
        <v>2.9357407407407408</v>
      </c>
      <c r="AN73" s="26">
        <f t="shared" si="51"/>
        <v>-3.8148148148148042E-2</v>
      </c>
      <c r="AO73" s="65">
        <f t="shared" si="52"/>
        <v>-9.925925925925938E-2</v>
      </c>
      <c r="AP73" s="36"/>
      <c r="AQ73" s="14">
        <f t="shared" si="81"/>
        <v>-0.89717215466435352</v>
      </c>
      <c r="AR73" s="57">
        <f t="shared" si="57"/>
        <v>-3.9600000000000003E-2</v>
      </c>
      <c r="AS73" s="14"/>
      <c r="AT73" s="14"/>
      <c r="AU73" s="23"/>
      <c r="AV73" s="9"/>
      <c r="AW73" s="20">
        <f t="shared" si="89"/>
        <v>-2.4461961432753423</v>
      </c>
      <c r="AX73" s="20">
        <f t="shared" si="90"/>
        <v>-2.4253153564049548</v>
      </c>
      <c r="AY73" s="21">
        <f t="shared" si="91"/>
        <v>3.6929411764705873</v>
      </c>
      <c r="AZ73" s="21">
        <f t="shared" si="53"/>
        <v>3.601029411764705</v>
      </c>
      <c r="BA73" s="26">
        <f t="shared" si="54"/>
        <v>3.5878145424836601</v>
      </c>
      <c r="BB73" s="26">
        <f t="shared" si="55"/>
        <v>-1.3214869281044983E-2</v>
      </c>
      <c r="BC73" s="65">
        <f t="shared" si="56"/>
        <v>-0.10512663398692723</v>
      </c>
      <c r="BD73" s="36"/>
      <c r="BE73" s="14">
        <f t="shared" si="82"/>
        <v>0.37046603163256908</v>
      </c>
      <c r="BF73" s="57">
        <f t="shared" si="93"/>
        <v>-2.9499999999999998E-2</v>
      </c>
      <c r="BG73" s="14"/>
      <c r="BH73" s="14"/>
      <c r="BI73" s="23"/>
      <c r="BK73" s="20"/>
      <c r="BL73" s="80"/>
      <c r="BM73" s="21"/>
      <c r="BN73" s="21"/>
      <c r="BO73" s="26"/>
      <c r="BP73" s="26"/>
      <c r="BQ73" s="65"/>
      <c r="BR73" s="36"/>
      <c r="BS73" s="14"/>
      <c r="BT73" s="57"/>
      <c r="BU73" s="41"/>
      <c r="BV73" s="49"/>
    </row>
    <row r="74" spans="1:74" ht="15.75">
      <c r="A74" s="70">
        <f t="shared" si="83"/>
        <v>4.9999999999998934E-3</v>
      </c>
      <c r="B74" s="5">
        <v>-4.96</v>
      </c>
      <c r="C74" s="75">
        <v>2.86</v>
      </c>
      <c r="D74" s="75">
        <v>7.0000000000000007E-2</v>
      </c>
      <c r="G74" s="20">
        <f t="shared" si="79"/>
        <v>-0.51897685123461301</v>
      </c>
      <c r="H74" s="85">
        <f t="shared" si="80"/>
        <v>-0.51820348875793198</v>
      </c>
      <c r="I74" s="21">
        <f t="shared" si="58"/>
        <v>4.07</v>
      </c>
      <c r="J74" s="21">
        <f t="shared" si="69"/>
        <v>4.003333333333333</v>
      </c>
      <c r="K74" s="26">
        <f t="shared" si="70"/>
        <v>4.0227777777777787</v>
      </c>
      <c r="L74" s="26">
        <f t="shared" si="71"/>
        <v>1.9444444444445708E-2</v>
      </c>
      <c r="M74" s="65">
        <f t="shared" si="72"/>
        <v>-4.722222222222161E-2</v>
      </c>
      <c r="O74" s="14">
        <f t="shared" si="94"/>
        <v>0.21061001284738298</v>
      </c>
      <c r="P74" s="57">
        <f t="shared" si="84"/>
        <v>3.0100000000000001E-3</v>
      </c>
      <c r="U74" s="20">
        <f t="shared" si="85"/>
        <v>-2.8034896075038391</v>
      </c>
      <c r="V74" s="20">
        <f t="shared" si="86"/>
        <v>-2.8011695200737963</v>
      </c>
      <c r="W74" s="21">
        <f t="shared" si="73"/>
        <v>3.62</v>
      </c>
      <c r="X74" s="21">
        <f t="shared" si="74"/>
        <v>3.5933333333333337</v>
      </c>
      <c r="Y74" s="26">
        <f t="shared" si="75"/>
        <v>3.4544444444444444</v>
      </c>
      <c r="Z74" s="26">
        <f t="shared" si="76"/>
        <v>-0.13888888888888928</v>
      </c>
      <c r="AA74" s="65">
        <f t="shared" si="77"/>
        <v>-0.16555555555555568</v>
      </c>
      <c r="AB74" s="36"/>
      <c r="AC74" s="14">
        <f t="shared" si="47"/>
        <v>-0.11403701763864081</v>
      </c>
      <c r="AD74" s="57">
        <f t="shared" si="48"/>
        <v>-1.12E-2</v>
      </c>
      <c r="AE74" s="41"/>
      <c r="AF74" s="14"/>
      <c r="AG74" s="18"/>
      <c r="AI74" s="20">
        <f t="shared" si="87"/>
        <v>-4.3950695845115497</v>
      </c>
      <c r="AJ74" s="20">
        <f t="shared" si="88"/>
        <v>-4.3881093222214202</v>
      </c>
      <c r="AK74" s="21">
        <f t="shared" si="92"/>
        <v>2.8433333333333333</v>
      </c>
      <c r="AL74" s="21">
        <f t="shared" si="49"/>
        <v>2.9394444444444443</v>
      </c>
      <c r="AM74" s="26">
        <f t="shared" si="50"/>
        <v>2.9385185185185185</v>
      </c>
      <c r="AN74" s="26">
        <f t="shared" si="51"/>
        <v>-9.2592592592577461E-4</v>
      </c>
      <c r="AO74" s="65">
        <f t="shared" si="52"/>
        <v>9.5185185185185262E-2</v>
      </c>
      <c r="AP74" s="36"/>
      <c r="AQ74" s="14">
        <f t="shared" si="81"/>
        <v>-0.40336665544478983</v>
      </c>
      <c r="AR74" s="57">
        <f t="shared" si="57"/>
        <v>-3.9600000000000003E-2</v>
      </c>
      <c r="AS74" s="14"/>
      <c r="AT74" s="14"/>
      <c r="AU74" s="23"/>
      <c r="AV74" s="9"/>
      <c r="AW74" s="20">
        <f t="shared" si="89"/>
        <v>-2.4044345695345668</v>
      </c>
      <c r="AX74" s="20">
        <f t="shared" si="90"/>
        <v>-2.3835537826641793</v>
      </c>
      <c r="AY74" s="21">
        <f t="shared" si="91"/>
        <v>3.5125000000000002</v>
      </c>
      <c r="AZ74" s="21">
        <f t="shared" si="53"/>
        <v>3.5878921568627451</v>
      </c>
      <c r="BA74" s="26">
        <f t="shared" si="54"/>
        <v>3.5956127450980393</v>
      </c>
      <c r="BB74" s="26">
        <f t="shared" si="55"/>
        <v>7.7205882352942012E-3</v>
      </c>
      <c r="BC74" s="65">
        <f t="shared" si="56"/>
        <v>8.311274509803912E-2</v>
      </c>
      <c r="BD74" s="36"/>
      <c r="BE74" s="14">
        <f t="shared" si="82"/>
        <v>0.88084415458464616</v>
      </c>
      <c r="BF74" s="57">
        <f t="shared" si="93"/>
        <v>-2.9499999999999998E-2</v>
      </c>
      <c r="BG74" s="14"/>
      <c r="BH74" s="14"/>
      <c r="BI74" s="23"/>
      <c r="BK74" s="20"/>
      <c r="BL74" s="80"/>
      <c r="BM74" s="21"/>
      <c r="BN74" s="21"/>
      <c r="BO74" s="26"/>
      <c r="BP74" s="26"/>
      <c r="BQ74" s="65"/>
      <c r="BR74" s="36"/>
      <c r="BS74" s="14"/>
      <c r="BT74" s="57"/>
      <c r="BU74" s="41"/>
      <c r="BV74" s="49"/>
    </row>
    <row r="75" spans="1:74" ht="15.75">
      <c r="A75" s="70">
        <f t="shared" si="83"/>
        <v>4.9999999999998934E-3</v>
      </c>
      <c r="B75" s="5">
        <v>-4.9550000000000001</v>
      </c>
      <c r="C75" s="75">
        <v>2.84</v>
      </c>
      <c r="D75" s="75">
        <v>0.12</v>
      </c>
      <c r="G75" s="20">
        <f t="shared" si="79"/>
        <v>-0.51743012628125096</v>
      </c>
      <c r="H75" s="85">
        <f t="shared" si="80"/>
        <v>-0.51665676380456993</v>
      </c>
      <c r="I75" s="21">
        <f t="shared" si="58"/>
        <v>3.9849999999999999</v>
      </c>
      <c r="J75" s="21">
        <f t="shared" si="69"/>
        <v>4.0516666666666667</v>
      </c>
      <c r="K75" s="26">
        <f t="shared" si="70"/>
        <v>4.0477777777777781</v>
      </c>
      <c r="L75" s="26">
        <f t="shared" si="71"/>
        <v>-3.8888888888886086E-3</v>
      </c>
      <c r="M75" s="65">
        <f t="shared" si="72"/>
        <v>6.2777777777778265E-2</v>
      </c>
      <c r="O75" s="14">
        <f t="shared" si="94"/>
        <v>-0.46703335800725354</v>
      </c>
      <c r="P75" s="57">
        <f t="shared" si="84"/>
        <v>3.0100000000000001E-3</v>
      </c>
      <c r="U75" s="20">
        <f t="shared" si="85"/>
        <v>-2.798849432643753</v>
      </c>
      <c r="V75" s="20">
        <f t="shared" si="86"/>
        <v>-2.7965293452137101</v>
      </c>
      <c r="W75" s="21">
        <f t="shared" si="73"/>
        <v>3.4050000000000002</v>
      </c>
      <c r="X75" s="21">
        <f t="shared" si="74"/>
        <v>3.42</v>
      </c>
      <c r="Y75" s="26">
        <f t="shared" si="75"/>
        <v>3.4311111111111114</v>
      </c>
      <c r="Z75" s="26">
        <f t="shared" si="76"/>
        <v>1.1111111111111516E-2</v>
      </c>
      <c r="AA75" s="65">
        <f t="shared" si="77"/>
        <v>2.6111111111111196E-2</v>
      </c>
      <c r="AB75" s="36"/>
      <c r="AC75" s="14">
        <f t="shared" ref="AC75:AC138" si="95" xml:space="preserve"> SIN((2*PI()*(V75+AD75)/0.0417615737407753) + 2.043834879)</f>
        <v>0.55123696186961813</v>
      </c>
      <c r="AD75" s="57">
        <f t="shared" ref="AD75:AD138" si="96">AD74</f>
        <v>-1.12E-2</v>
      </c>
      <c r="AE75" s="41"/>
      <c r="AF75" s="14"/>
      <c r="AG75" s="18"/>
      <c r="AI75" s="20">
        <f t="shared" si="87"/>
        <v>-4.3811490599312917</v>
      </c>
      <c r="AJ75" s="20">
        <f t="shared" si="88"/>
        <v>-4.3741887976411622</v>
      </c>
      <c r="AK75" s="21">
        <f t="shared" si="92"/>
        <v>2.94</v>
      </c>
      <c r="AL75" s="21">
        <f t="shared" ref="AL75:AL138" si="97">AVERAGE(AK74:AK76)</f>
        <v>2.9266666666666663</v>
      </c>
      <c r="AM75" s="26">
        <f t="shared" ref="AM75:AM138" si="98">AVERAGE(AK71:AK79)</f>
        <v>2.927777777777778</v>
      </c>
      <c r="AN75" s="26">
        <f t="shared" ref="AN75:AN138" si="99">AM75-AL75</f>
        <v>1.1111111111117289E-3</v>
      </c>
      <c r="AO75" s="65">
        <f t="shared" ref="AO75:AO138" si="100">AM75-AK75</f>
        <v>-1.2222222222221912E-2</v>
      </c>
      <c r="AP75" s="36"/>
      <c r="AQ75" s="14">
        <f t="shared" si="81"/>
        <v>0.27917858477842084</v>
      </c>
      <c r="AR75" s="57">
        <f t="shared" si="57"/>
        <v>-3.9600000000000003E-2</v>
      </c>
      <c r="AS75" s="14"/>
      <c r="AT75" s="14"/>
      <c r="AU75" s="23"/>
      <c r="AV75" s="9"/>
      <c r="AW75" s="20">
        <f t="shared" si="89"/>
        <v>-2.3626729957937913</v>
      </c>
      <c r="AX75" s="20">
        <f t="shared" si="90"/>
        <v>-2.3417922089234038</v>
      </c>
      <c r="AY75" s="21">
        <f t="shared" si="91"/>
        <v>3.5582352941176478</v>
      </c>
      <c r="AZ75" s="21">
        <f t="shared" ref="AZ75:AZ127" si="101">AVERAGE(AY74:AY76)</f>
        <v>3.5545588235294119</v>
      </c>
      <c r="BA75" s="26">
        <f t="shared" ref="BA75:BA127" si="102">AVERAGE(AY71:AY79)</f>
        <v>3.6195343137254903</v>
      </c>
      <c r="BB75" s="26">
        <f t="shared" ref="BB75:BB127" si="103">BA75-AZ75</f>
        <v>6.49754901960784E-2</v>
      </c>
      <c r="BC75" s="65">
        <f t="shared" ref="BC75:BC127" si="104">BA75-AY75</f>
        <v>6.1299019607842453E-2</v>
      </c>
      <c r="BD75" s="36"/>
      <c r="BE75" s="14">
        <f t="shared" si="82"/>
        <v>0.97906550811423498</v>
      </c>
      <c r="BF75" s="57">
        <f t="shared" si="93"/>
        <v>-2.9499999999999998E-2</v>
      </c>
      <c r="BG75" s="14"/>
      <c r="BH75" s="14"/>
      <c r="BI75" s="23"/>
      <c r="BK75" s="20"/>
      <c r="BL75" s="80"/>
      <c r="BM75" s="21"/>
      <c r="BN75" s="21"/>
      <c r="BO75" s="26"/>
      <c r="BP75" s="26"/>
      <c r="BQ75" s="65"/>
      <c r="BR75" s="36"/>
      <c r="BS75" s="14"/>
      <c r="BT75" s="57"/>
      <c r="BU75" s="41"/>
      <c r="BV75" s="49"/>
    </row>
    <row r="76" spans="1:74" ht="15.75">
      <c r="A76" s="70">
        <f t="shared" si="83"/>
        <v>4.9999999999998934E-3</v>
      </c>
      <c r="B76" s="5">
        <v>-4.95</v>
      </c>
      <c r="C76" s="75">
        <v>3.05</v>
      </c>
      <c r="D76" s="75">
        <v>0.06</v>
      </c>
      <c r="G76" s="20">
        <f t="shared" si="79"/>
        <v>-0.5158834013278889</v>
      </c>
      <c r="H76" s="85">
        <f t="shared" si="80"/>
        <v>-0.51511003885120787</v>
      </c>
      <c r="I76" s="21">
        <f t="shared" si="58"/>
        <v>4.0999999999999996</v>
      </c>
      <c r="J76" s="21">
        <f t="shared" si="69"/>
        <v>4.086666666666666</v>
      </c>
      <c r="K76" s="26">
        <f t="shared" si="70"/>
        <v>4.0622222222222222</v>
      </c>
      <c r="L76" s="26">
        <f t="shared" si="71"/>
        <v>-2.4444444444443825E-2</v>
      </c>
      <c r="M76" s="65">
        <f t="shared" si="72"/>
        <v>-3.7777777777777466E-2</v>
      </c>
      <c r="O76" s="14">
        <f t="shared" si="94"/>
        <v>-0.92614663015266996</v>
      </c>
      <c r="P76" s="57">
        <f t="shared" si="84"/>
        <v>3.0100000000000001E-3</v>
      </c>
      <c r="U76" s="20">
        <f t="shared" si="85"/>
        <v>-2.7942092577836668</v>
      </c>
      <c r="V76" s="20">
        <f t="shared" si="86"/>
        <v>-2.7918891703536239</v>
      </c>
      <c r="W76" s="21">
        <f t="shared" si="73"/>
        <v>3.2349999999999999</v>
      </c>
      <c r="X76" s="21">
        <f t="shared" si="74"/>
        <v>3.2850000000000001</v>
      </c>
      <c r="Y76" s="26">
        <f t="shared" si="75"/>
        <v>3.3938888888888892</v>
      </c>
      <c r="Z76" s="26">
        <f t="shared" si="76"/>
        <v>0.10888888888888903</v>
      </c>
      <c r="AA76" s="65">
        <f t="shared" si="77"/>
        <v>0.1588888888888893</v>
      </c>
      <c r="AB76" s="36"/>
      <c r="AC76" s="14">
        <f t="shared" si="95"/>
        <v>0.95858104060266924</v>
      </c>
      <c r="AD76" s="57">
        <f t="shared" si="96"/>
        <v>-1.12E-2</v>
      </c>
      <c r="AE76" s="41"/>
      <c r="AF76" s="14"/>
      <c r="AG76" s="18"/>
      <c r="AI76" s="20">
        <f t="shared" si="87"/>
        <v>-4.3672285353510336</v>
      </c>
      <c r="AJ76" s="20">
        <f t="shared" si="88"/>
        <v>-4.3602682730609041</v>
      </c>
      <c r="AK76" s="21">
        <f t="shared" si="92"/>
        <v>2.9966666666666666</v>
      </c>
      <c r="AL76" s="21">
        <f t="shared" si="97"/>
        <v>2.9166666666666665</v>
      </c>
      <c r="AM76" s="26">
        <f t="shared" si="98"/>
        <v>2.9292592592592595</v>
      </c>
      <c r="AN76" s="26">
        <f t="shared" si="99"/>
        <v>1.2592592592592933E-2</v>
      </c>
      <c r="AO76" s="65">
        <f t="shared" si="100"/>
        <v>-6.7407407407407138E-2</v>
      </c>
      <c r="AP76" s="36"/>
      <c r="AQ76" s="14">
        <f t="shared" si="81"/>
        <v>0.8310930624594548</v>
      </c>
      <c r="AR76" s="57">
        <f t="shared" ref="AR76:AR139" si="105">AR75</f>
        <v>-3.9600000000000003E-2</v>
      </c>
      <c r="AS76" s="14"/>
      <c r="AT76" s="14"/>
      <c r="AU76" s="23"/>
      <c r="AV76" s="9"/>
      <c r="AW76" s="20">
        <f t="shared" si="89"/>
        <v>-2.3209114220530158</v>
      </c>
      <c r="AX76" s="20">
        <f t="shared" si="90"/>
        <v>-2.3000306351826283</v>
      </c>
      <c r="AY76" s="21">
        <f t="shared" si="91"/>
        <v>3.5929411764705881</v>
      </c>
      <c r="AZ76" s="21">
        <f t="shared" si="101"/>
        <v>3.5788235294117645</v>
      </c>
      <c r="BA76" s="26">
        <f t="shared" si="102"/>
        <v>3.6029779411764711</v>
      </c>
      <c r="BB76" s="26">
        <f t="shared" si="103"/>
        <v>2.4154411764706563E-2</v>
      </c>
      <c r="BC76" s="65">
        <f t="shared" si="104"/>
        <v>1.0036764705882995E-2</v>
      </c>
      <c r="BD76" s="36"/>
      <c r="BE76" s="14">
        <f t="shared" si="82"/>
        <v>0.6191712292960827</v>
      </c>
      <c r="BF76" s="57">
        <f t="shared" si="93"/>
        <v>-2.9499999999999998E-2</v>
      </c>
      <c r="BG76" s="14"/>
      <c r="BH76" s="14"/>
      <c r="BI76" s="23"/>
      <c r="BK76" s="20"/>
      <c r="BL76" s="80"/>
      <c r="BM76" s="21"/>
      <c r="BN76" s="21"/>
      <c r="BO76" s="26"/>
      <c r="BP76" s="26"/>
      <c r="BQ76" s="65"/>
      <c r="BR76" s="36"/>
      <c r="BS76" s="14"/>
      <c r="BT76" s="57"/>
      <c r="BU76" s="41"/>
      <c r="BV76" s="49"/>
    </row>
    <row r="77" spans="1:74" ht="15.75">
      <c r="A77" s="70">
        <f t="shared" si="83"/>
        <v>4.9999999999998934E-3</v>
      </c>
      <c r="B77" s="5">
        <v>-4.9450000000000003</v>
      </c>
      <c r="C77" s="75">
        <v>3.03</v>
      </c>
      <c r="D77" s="75">
        <v>7.0000000000000007E-2</v>
      </c>
      <c r="G77" s="20">
        <f t="shared" si="79"/>
        <v>-0.51433667637452685</v>
      </c>
      <c r="H77" s="85">
        <f t="shared" si="80"/>
        <v>-0.51356331389784582</v>
      </c>
      <c r="I77" s="21">
        <f t="shared" si="58"/>
        <v>4.1749999999999998</v>
      </c>
      <c r="J77" s="21">
        <f t="shared" si="69"/>
        <v>4.1649999999999991</v>
      </c>
      <c r="K77" s="26">
        <f t="shared" si="70"/>
        <v>4.0788888888888888</v>
      </c>
      <c r="L77" s="26">
        <f t="shared" si="71"/>
        <v>-8.6111111111110361E-2</v>
      </c>
      <c r="M77" s="65">
        <f t="shared" si="72"/>
        <v>-9.6111111111111036E-2</v>
      </c>
      <c r="O77" s="14">
        <f t="shared" si="94"/>
        <v>-0.95190560107639599</v>
      </c>
      <c r="P77" s="57">
        <f t="shared" si="84"/>
        <v>3.0100000000000001E-3</v>
      </c>
      <c r="T77" s="2"/>
      <c r="U77" s="20">
        <f t="shared" si="85"/>
        <v>-2.7895690829235806</v>
      </c>
      <c r="V77" s="20">
        <f t="shared" si="86"/>
        <v>-2.7872489954935378</v>
      </c>
      <c r="W77" s="21">
        <f t="shared" si="73"/>
        <v>3.2149999999999999</v>
      </c>
      <c r="X77" s="21">
        <f t="shared" si="74"/>
        <v>3.2033333333333331</v>
      </c>
      <c r="Y77" s="26">
        <f t="shared" si="75"/>
        <v>3.3366666666666669</v>
      </c>
      <c r="Z77" s="26">
        <f t="shared" si="76"/>
        <v>0.13333333333333375</v>
      </c>
      <c r="AA77" s="65">
        <f t="shared" si="77"/>
        <v>0.12166666666666703</v>
      </c>
      <c r="AB77" s="36"/>
      <c r="AC77" s="14">
        <f t="shared" si="95"/>
        <v>0.91739439699616498</v>
      </c>
      <c r="AD77" s="57">
        <f t="shared" si="96"/>
        <v>-1.12E-2</v>
      </c>
      <c r="AE77" s="41"/>
      <c r="AF77" s="14"/>
      <c r="AG77" s="18"/>
      <c r="AI77" s="20">
        <f t="shared" si="87"/>
        <v>-4.3533080107707756</v>
      </c>
      <c r="AJ77" s="20">
        <f t="shared" si="88"/>
        <v>-4.3463477484806461</v>
      </c>
      <c r="AK77" s="21">
        <f t="shared" si="92"/>
        <v>2.813333333333333</v>
      </c>
      <c r="AL77" s="21">
        <f t="shared" si="97"/>
        <v>2.9116666666666666</v>
      </c>
      <c r="AM77" s="26">
        <f t="shared" si="98"/>
        <v>2.9244444444444442</v>
      </c>
      <c r="AN77" s="26">
        <f t="shared" si="99"/>
        <v>1.2777777777777555E-2</v>
      </c>
      <c r="AO77" s="65">
        <f t="shared" si="100"/>
        <v>0.11111111111111116</v>
      </c>
      <c r="AP77" s="36"/>
      <c r="AQ77" s="14">
        <f t="shared" si="81"/>
        <v>0.9941298596451934</v>
      </c>
      <c r="AR77" s="57">
        <f t="shared" si="105"/>
        <v>-3.9600000000000003E-2</v>
      </c>
      <c r="AS77" s="14"/>
      <c r="AT77" s="14"/>
      <c r="AU77" s="23"/>
      <c r="AV77" s="9"/>
      <c r="AW77" s="20">
        <f t="shared" si="89"/>
        <v>-2.2791498483122403</v>
      </c>
      <c r="AX77" s="20">
        <f t="shared" si="90"/>
        <v>-2.2582690614418528</v>
      </c>
      <c r="AY77" s="21">
        <f t="shared" si="91"/>
        <v>3.5852941176470581</v>
      </c>
      <c r="AZ77" s="21">
        <f t="shared" si="101"/>
        <v>3.5904534313725485</v>
      </c>
      <c r="BA77" s="26">
        <f t="shared" si="102"/>
        <v>3.6222671568627454</v>
      </c>
      <c r="BB77" s="26">
        <f t="shared" si="103"/>
        <v>3.1813725490196898E-2</v>
      </c>
      <c r="BC77" s="65">
        <f t="shared" si="104"/>
        <v>3.6973039215687287E-2</v>
      </c>
      <c r="BD77" s="36"/>
      <c r="BE77" s="14">
        <f t="shared" si="82"/>
        <v>-3.0440149031411425E-2</v>
      </c>
      <c r="BF77" s="57">
        <f t="shared" si="93"/>
        <v>-2.9499999999999998E-2</v>
      </c>
      <c r="BG77" s="14"/>
      <c r="BH77" s="14"/>
      <c r="BI77" s="23"/>
      <c r="BK77" s="20"/>
      <c r="BL77" s="80"/>
      <c r="BM77" s="21"/>
      <c r="BN77" s="21"/>
      <c r="BO77" s="26"/>
      <c r="BP77" s="26"/>
      <c r="BQ77" s="65"/>
      <c r="BR77" s="36"/>
      <c r="BS77" s="14"/>
      <c r="BT77" s="57"/>
      <c r="BU77" s="41"/>
      <c r="BV77" s="49"/>
    </row>
    <row r="78" spans="1:74" ht="15.75">
      <c r="A78" s="70">
        <f t="shared" si="83"/>
        <v>4.9999999999998934E-3</v>
      </c>
      <c r="B78" s="5">
        <v>-4.9400000000000004</v>
      </c>
      <c r="C78" s="75">
        <v>3.07</v>
      </c>
      <c r="D78" s="75">
        <v>0.05</v>
      </c>
      <c r="G78" s="20">
        <f t="shared" si="79"/>
        <v>-0.51278995142116479</v>
      </c>
      <c r="H78" s="85">
        <f t="shared" si="80"/>
        <v>-0.51201658894448376</v>
      </c>
      <c r="I78" s="21">
        <f t="shared" si="58"/>
        <v>4.22</v>
      </c>
      <c r="J78" s="21">
        <f t="shared" si="69"/>
        <v>4.165</v>
      </c>
      <c r="K78" s="26">
        <f t="shared" si="70"/>
        <v>4.0849999999999991</v>
      </c>
      <c r="L78" s="26">
        <f t="shared" si="71"/>
        <v>-8.0000000000000959E-2</v>
      </c>
      <c r="M78" s="65">
        <f t="shared" si="72"/>
        <v>-0.13500000000000068</v>
      </c>
      <c r="O78" s="14">
        <f t="shared" si="94"/>
        <v>-0.53225736200414531</v>
      </c>
      <c r="P78" s="57">
        <f t="shared" si="84"/>
        <v>3.0100000000000001E-3</v>
      </c>
      <c r="U78" s="20">
        <f t="shared" si="85"/>
        <v>-2.7849289080634945</v>
      </c>
      <c r="V78" s="20">
        <f t="shared" si="86"/>
        <v>-2.7826088206334516</v>
      </c>
      <c r="W78" s="21">
        <f t="shared" si="73"/>
        <v>3.16</v>
      </c>
      <c r="X78" s="21">
        <f t="shared" si="74"/>
        <v>3.1933333333333334</v>
      </c>
      <c r="Y78" s="26">
        <f t="shared" si="75"/>
        <v>3.2794444444444446</v>
      </c>
      <c r="Z78" s="26">
        <f t="shared" si="76"/>
        <v>8.6111111111111249E-2</v>
      </c>
      <c r="AA78" s="65">
        <f t="shared" si="77"/>
        <v>0.11944444444444446</v>
      </c>
      <c r="AB78" s="36"/>
      <c r="AC78" s="14">
        <f t="shared" si="95"/>
        <v>0.44694871933209329</v>
      </c>
      <c r="AD78" s="57">
        <f t="shared" si="96"/>
        <v>-1.12E-2</v>
      </c>
      <c r="AE78" s="41"/>
      <c r="AF78" s="14"/>
      <c r="AG78" s="18"/>
      <c r="AI78" s="20">
        <f t="shared" si="87"/>
        <v>-4.3393874861905175</v>
      </c>
      <c r="AJ78" s="20">
        <f t="shared" si="88"/>
        <v>-4.332427223900388</v>
      </c>
      <c r="AK78" s="21">
        <f t="shared" si="92"/>
        <v>2.9249999999999998</v>
      </c>
      <c r="AL78" s="21">
        <f t="shared" si="97"/>
        <v>2.8594444444444442</v>
      </c>
      <c r="AM78" s="26">
        <f t="shared" si="98"/>
        <v>2.914629629629629</v>
      </c>
      <c r="AN78" s="26">
        <f t="shared" si="99"/>
        <v>5.5185185185184782E-2</v>
      </c>
      <c r="AO78" s="65">
        <f t="shared" si="100"/>
        <v>-1.0370370370370807E-2</v>
      </c>
      <c r="AP78" s="36"/>
      <c r="AQ78" s="14">
        <f t="shared" si="81"/>
        <v>0.6920022469802849</v>
      </c>
      <c r="AR78" s="57">
        <f t="shared" si="105"/>
        <v>-3.9600000000000003E-2</v>
      </c>
      <c r="AS78" s="14"/>
      <c r="AT78" s="14"/>
      <c r="AU78" s="23"/>
      <c r="AV78" s="9"/>
      <c r="AW78" s="20">
        <f t="shared" si="89"/>
        <v>-2.2373882745714648</v>
      </c>
      <c r="AX78" s="20">
        <f t="shared" si="90"/>
        <v>-2.2165074877010773</v>
      </c>
      <c r="AY78" s="21">
        <f t="shared" si="91"/>
        <v>3.5931249999999997</v>
      </c>
      <c r="AZ78" s="21">
        <f t="shared" si="101"/>
        <v>3.6294730392156862</v>
      </c>
      <c r="BA78" s="26">
        <f t="shared" si="102"/>
        <v>3.6284109477124185</v>
      </c>
      <c r="BB78" s="26">
        <f t="shared" si="103"/>
        <v>-1.062091503267748E-3</v>
      </c>
      <c r="BC78" s="65">
        <f t="shared" si="104"/>
        <v>3.5285947712418775E-2</v>
      </c>
      <c r="BD78" s="36"/>
      <c r="BE78" s="14">
        <f t="shared" si="82"/>
        <v>-0.6658082433225353</v>
      </c>
      <c r="BF78" s="57">
        <f t="shared" si="93"/>
        <v>-2.9499999999999998E-2</v>
      </c>
      <c r="BG78" s="14"/>
      <c r="BH78" s="14"/>
      <c r="BI78" s="23"/>
      <c r="BK78" s="20"/>
      <c r="BL78" s="80"/>
      <c r="BM78" s="21"/>
      <c r="BN78" s="21"/>
      <c r="BO78" s="26"/>
      <c r="BP78" s="26"/>
      <c r="BQ78" s="65"/>
      <c r="BR78" s="36"/>
      <c r="BS78" s="14"/>
      <c r="BT78" s="57"/>
      <c r="BU78" s="41"/>
      <c r="BV78" s="49"/>
    </row>
    <row r="79" spans="1:74" ht="15.75">
      <c r="A79" s="70">
        <f t="shared" si="83"/>
        <v>5.0000000000007816E-3</v>
      </c>
      <c r="B79" s="5">
        <v>-4.9349999999999996</v>
      </c>
      <c r="C79" s="75">
        <v>3.03</v>
      </c>
      <c r="D79" s="75">
        <v>0.06</v>
      </c>
      <c r="G79" s="20">
        <f t="shared" si="79"/>
        <v>-0.51124322646780274</v>
      </c>
      <c r="H79" s="85">
        <f t="shared" si="80"/>
        <v>-0.51046986399112171</v>
      </c>
      <c r="I79" s="21">
        <f t="shared" si="58"/>
        <v>4.0999999999999996</v>
      </c>
      <c r="J79" s="21">
        <f t="shared" si="69"/>
        <v>4.126666666666666</v>
      </c>
      <c r="K79" s="26">
        <f t="shared" si="70"/>
        <v>4.0644444444444439</v>
      </c>
      <c r="L79" s="26">
        <f t="shared" si="71"/>
        <v>-6.2222222222222179E-2</v>
      </c>
      <c r="M79" s="65">
        <f t="shared" si="72"/>
        <v>-3.5555555555555785E-2</v>
      </c>
      <c r="O79" s="14">
        <f t="shared" si="94"/>
        <v>0.1364400121315584</v>
      </c>
      <c r="P79" s="57">
        <f t="shared" si="84"/>
        <v>3.0100000000000001E-3</v>
      </c>
      <c r="U79" s="20">
        <f t="shared" si="85"/>
        <v>-2.7802887332034083</v>
      </c>
      <c r="V79" s="20">
        <f t="shared" si="86"/>
        <v>-2.7779686457733654</v>
      </c>
      <c r="W79" s="21">
        <f t="shared" si="73"/>
        <v>3.2050000000000001</v>
      </c>
      <c r="X79" s="21">
        <f t="shared" si="74"/>
        <v>3.22</v>
      </c>
      <c r="Y79" s="26">
        <f t="shared" si="75"/>
        <v>3.2344444444444447</v>
      </c>
      <c r="Z79" s="26">
        <f t="shared" si="76"/>
        <v>1.4444444444444482E-2</v>
      </c>
      <c r="AA79" s="65">
        <f t="shared" si="77"/>
        <v>2.9444444444444606E-2</v>
      </c>
      <c r="AB79" s="36"/>
      <c r="AC79" s="14">
        <f t="shared" si="95"/>
        <v>-0.23262923138920136</v>
      </c>
      <c r="AD79" s="57">
        <f t="shared" si="96"/>
        <v>-1.12E-2</v>
      </c>
      <c r="AE79" s="41"/>
      <c r="AF79" s="14"/>
      <c r="AG79" s="18"/>
      <c r="AI79" s="20">
        <f t="shared" si="87"/>
        <v>-4.3254669616102595</v>
      </c>
      <c r="AJ79" s="20">
        <f t="shared" si="88"/>
        <v>-4.31850669932013</v>
      </c>
      <c r="AK79" s="21">
        <f t="shared" si="92"/>
        <v>2.84</v>
      </c>
      <c r="AL79" s="21">
        <f t="shared" si="97"/>
        <v>2.8972222222222221</v>
      </c>
      <c r="AM79" s="26">
        <f t="shared" si="98"/>
        <v>2.9270370370370369</v>
      </c>
      <c r="AN79" s="26">
        <f t="shared" si="99"/>
        <v>2.9814814814814738E-2</v>
      </c>
      <c r="AO79" s="65">
        <f t="shared" si="100"/>
        <v>8.7037037037037024E-2</v>
      </c>
      <c r="AP79" s="36"/>
      <c r="AQ79" s="14">
        <f t="shared" si="81"/>
        <v>6.6079092204976153E-2</v>
      </c>
      <c r="AR79" s="57">
        <f t="shared" si="105"/>
        <v>-3.9600000000000003E-2</v>
      </c>
      <c r="AS79" s="14"/>
      <c r="AT79" s="14"/>
      <c r="AU79" s="23"/>
      <c r="AV79" s="9"/>
      <c r="AW79" s="20">
        <f t="shared" si="89"/>
        <v>-2.1956267008306893</v>
      </c>
      <c r="AX79" s="20">
        <f t="shared" si="90"/>
        <v>-2.1747459139603018</v>
      </c>
      <c r="AY79" s="21">
        <f t="shared" si="91"/>
        <v>3.7100000000000004</v>
      </c>
      <c r="AZ79" s="21">
        <f t="shared" si="101"/>
        <v>3.629080882352941</v>
      </c>
      <c r="BA79" s="26">
        <f t="shared" si="102"/>
        <v>3.6422508169934642</v>
      </c>
      <c r="BB79" s="26">
        <f t="shared" si="103"/>
        <v>1.3169934640523184E-2</v>
      </c>
      <c r="BC79" s="65">
        <f t="shared" si="104"/>
        <v>-6.7749183006536207E-2</v>
      </c>
      <c r="BD79" s="36"/>
      <c r="BE79" s="14">
        <f t="shared" si="82"/>
        <v>-0.98963726092866333</v>
      </c>
      <c r="BF79" s="57">
        <f t="shared" si="93"/>
        <v>-2.9499999999999998E-2</v>
      </c>
      <c r="BG79" s="14"/>
      <c r="BH79" s="14"/>
      <c r="BI79" s="23"/>
      <c r="BK79" s="20"/>
      <c r="BL79" s="80"/>
      <c r="BM79" s="21"/>
      <c r="BN79" s="21"/>
      <c r="BO79" s="26"/>
      <c r="BP79" s="26"/>
      <c r="BQ79" s="65"/>
      <c r="BR79" s="36"/>
      <c r="BS79" s="14"/>
      <c r="BT79" s="57"/>
      <c r="BU79" s="41"/>
      <c r="BV79" s="49"/>
    </row>
    <row r="80" spans="1:74" ht="15.75">
      <c r="A80" s="70">
        <f t="shared" si="83"/>
        <v>4.9999999999998934E-3</v>
      </c>
      <c r="B80" s="5">
        <v>-4.93</v>
      </c>
      <c r="C80" s="75">
        <v>2.91</v>
      </c>
      <c r="D80" s="75">
        <v>0.04</v>
      </c>
      <c r="G80" s="20">
        <f t="shared" si="79"/>
        <v>-0.50969650151444068</v>
      </c>
      <c r="H80" s="85">
        <f t="shared" si="80"/>
        <v>-0.50892313903775965</v>
      </c>
      <c r="I80" s="21">
        <f t="shared" si="58"/>
        <v>4.0599999999999996</v>
      </c>
      <c r="J80" s="21">
        <f t="shared" si="69"/>
        <v>4.0683333333333334</v>
      </c>
      <c r="K80" s="26">
        <f t="shared" si="70"/>
        <v>4.0416666666666661</v>
      </c>
      <c r="L80" s="26">
        <f t="shared" si="71"/>
        <v>-2.6666666666667282E-2</v>
      </c>
      <c r="M80" s="65">
        <f t="shared" si="72"/>
        <v>-1.8333333333333535E-2</v>
      </c>
      <c r="O80" s="14">
        <f t="shared" si="94"/>
        <v>0.7412955882290323</v>
      </c>
      <c r="P80" s="57">
        <f t="shared" si="84"/>
        <v>3.0100000000000001E-3</v>
      </c>
      <c r="U80" s="20">
        <f t="shared" si="85"/>
        <v>-2.7756485583433221</v>
      </c>
      <c r="V80" s="20">
        <f t="shared" si="86"/>
        <v>-2.7733284709132793</v>
      </c>
      <c r="W80" s="21">
        <f t="shared" si="73"/>
        <v>3.2949999999999999</v>
      </c>
      <c r="X80" s="21">
        <f t="shared" si="74"/>
        <v>3.2133333333333334</v>
      </c>
      <c r="Y80" s="26">
        <f t="shared" si="75"/>
        <v>3.2116666666666669</v>
      </c>
      <c r="Z80" s="26">
        <f t="shared" si="76"/>
        <v>-1.6666666666664831E-3</v>
      </c>
      <c r="AA80" s="65">
        <f t="shared" si="77"/>
        <v>-8.3333333333333037E-2</v>
      </c>
      <c r="AB80" s="36"/>
      <c r="AC80" s="14">
        <f t="shared" si="95"/>
        <v>-0.80335737935748641</v>
      </c>
      <c r="AD80" s="57">
        <f t="shared" si="96"/>
        <v>-1.12E-2</v>
      </c>
      <c r="AE80" s="41"/>
      <c r="AF80" s="14"/>
      <c r="AG80" s="18"/>
      <c r="AI80" s="20">
        <f t="shared" si="87"/>
        <v>-4.3115464370300014</v>
      </c>
      <c r="AJ80" s="20">
        <f t="shared" si="88"/>
        <v>-4.3045861747398719</v>
      </c>
      <c r="AK80" s="21">
        <f t="shared" si="92"/>
        <v>2.9266666666666672</v>
      </c>
      <c r="AL80" s="21">
        <f t="shared" si="97"/>
        <v>2.9222222222222225</v>
      </c>
      <c r="AM80" s="26">
        <f t="shared" si="98"/>
        <v>2.9392592592592588</v>
      </c>
      <c r="AN80" s="26">
        <f t="shared" si="99"/>
        <v>1.7037037037036296E-2</v>
      </c>
      <c r="AO80" s="65">
        <f t="shared" si="100"/>
        <v>1.25925925925916E-2</v>
      </c>
      <c r="AP80" s="36"/>
      <c r="AQ80" s="14">
        <f t="shared" si="81"/>
        <v>-0.59076320420030304</v>
      </c>
      <c r="AR80" s="57">
        <f t="shared" si="105"/>
        <v>-3.9600000000000003E-2</v>
      </c>
      <c r="AS80" s="14"/>
      <c r="AT80" s="14"/>
      <c r="AU80" s="23"/>
      <c r="AV80" s="9"/>
      <c r="AW80" s="20">
        <f t="shared" si="89"/>
        <v>-2.1538651270899138</v>
      </c>
      <c r="AX80" s="20">
        <f t="shared" si="90"/>
        <v>-2.1329843402195263</v>
      </c>
      <c r="AY80" s="21">
        <f t="shared" si="91"/>
        <v>3.5841176470588234</v>
      </c>
      <c r="AZ80" s="21">
        <f t="shared" si="101"/>
        <v>3.6884558823529416</v>
      </c>
      <c r="BA80" s="26">
        <f t="shared" si="102"/>
        <v>3.6592524509803925</v>
      </c>
      <c r="BB80" s="26">
        <f t="shared" si="103"/>
        <v>-2.9203431372549105E-2</v>
      </c>
      <c r="BC80" s="65">
        <f t="shared" si="104"/>
        <v>7.5134803921569127E-2</v>
      </c>
      <c r="BD80" s="36"/>
      <c r="BE80" s="14">
        <f t="shared" si="82"/>
        <v>-0.85040400555323414</v>
      </c>
      <c r="BF80" s="57">
        <f t="shared" si="93"/>
        <v>-2.9499999999999998E-2</v>
      </c>
      <c r="BG80" s="14"/>
      <c r="BH80" s="14"/>
      <c r="BI80" s="23"/>
      <c r="BK80" s="20"/>
      <c r="BL80" s="80"/>
      <c r="BM80" s="21"/>
      <c r="BN80" s="21"/>
      <c r="BO80" s="26"/>
      <c r="BP80" s="26"/>
      <c r="BQ80" s="65"/>
      <c r="BR80" s="36"/>
      <c r="BS80" s="14"/>
      <c r="BT80" s="57"/>
      <c r="BU80" s="41"/>
      <c r="BV80" s="49"/>
    </row>
    <row r="81" spans="1:74" ht="15.75">
      <c r="A81" s="70">
        <f t="shared" si="83"/>
        <v>4.9999999999998934E-3</v>
      </c>
      <c r="B81" s="5">
        <v>-4.9249999999999998</v>
      </c>
      <c r="C81" s="75">
        <v>2.77</v>
      </c>
      <c r="D81" s="75">
        <v>7.0000000000000007E-2</v>
      </c>
      <c r="G81" s="20">
        <f t="shared" si="79"/>
        <v>-0.50814977656107863</v>
      </c>
      <c r="H81" s="85">
        <f t="shared" si="80"/>
        <v>-0.5073764140843976</v>
      </c>
      <c r="I81" s="21">
        <f t="shared" si="58"/>
        <v>4.0449999999999999</v>
      </c>
      <c r="J81" s="21">
        <f t="shared" si="69"/>
        <v>4.0383333333333331</v>
      </c>
      <c r="K81" s="26">
        <f t="shared" si="70"/>
        <v>4.0061111111111112</v>
      </c>
      <c r="L81" s="26">
        <f t="shared" si="71"/>
        <v>-3.222222222222193E-2</v>
      </c>
      <c r="M81" s="65">
        <f t="shared" si="72"/>
        <v>-3.8888888888888751E-2</v>
      </c>
      <c r="O81" s="14">
        <f t="shared" si="94"/>
        <v>0.99929072001138564</v>
      </c>
      <c r="P81" s="57">
        <f t="shared" si="84"/>
        <v>3.0100000000000001E-3</v>
      </c>
      <c r="U81" s="20">
        <f t="shared" si="85"/>
        <v>-2.771008383483236</v>
      </c>
      <c r="V81" s="20">
        <f t="shared" si="86"/>
        <v>-2.7686882960531931</v>
      </c>
      <c r="W81" s="21">
        <f t="shared" si="73"/>
        <v>3.1399999999999997</v>
      </c>
      <c r="X81" s="21">
        <f t="shared" si="74"/>
        <v>3.2250000000000001</v>
      </c>
      <c r="Y81" s="26">
        <f t="shared" si="75"/>
        <v>3.2</v>
      </c>
      <c r="Z81" s="26">
        <f t="shared" si="76"/>
        <v>-2.4999999999999911E-2</v>
      </c>
      <c r="AA81" s="65">
        <f t="shared" si="77"/>
        <v>6.0000000000000497E-2</v>
      </c>
      <c r="AB81" s="36"/>
      <c r="AC81" s="14">
        <f t="shared" si="95"/>
        <v>-0.99818568120172046</v>
      </c>
      <c r="AD81" s="57">
        <f t="shared" si="96"/>
        <v>-1.12E-2</v>
      </c>
      <c r="AE81" s="41"/>
      <c r="AF81" s="14"/>
      <c r="AG81" s="18"/>
      <c r="AI81" s="20">
        <f t="shared" si="87"/>
        <v>-4.2976259124497433</v>
      </c>
      <c r="AJ81" s="20">
        <f t="shared" si="88"/>
        <v>-4.2906656501596139</v>
      </c>
      <c r="AK81" s="21">
        <f t="shared" si="92"/>
        <v>3</v>
      </c>
      <c r="AL81" s="21">
        <f t="shared" si="97"/>
        <v>2.9577777777777783</v>
      </c>
      <c r="AM81" s="26">
        <f t="shared" si="98"/>
        <v>2.9385185185185185</v>
      </c>
      <c r="AN81" s="26">
        <f t="shared" si="99"/>
        <v>-1.9259259259259753E-2</v>
      </c>
      <c r="AO81" s="65">
        <f t="shared" si="100"/>
        <v>-6.148148148148147E-2</v>
      </c>
      <c r="AP81" s="36"/>
      <c r="AQ81" s="14">
        <f t="shared" si="81"/>
        <v>-0.97118083175862435</v>
      </c>
      <c r="AR81" s="57">
        <f t="shared" si="105"/>
        <v>-3.9600000000000003E-2</v>
      </c>
      <c r="AS81" s="14"/>
      <c r="AT81" s="14"/>
      <c r="AU81" s="23"/>
      <c r="AV81" s="9"/>
      <c r="AW81" s="20">
        <f t="shared" si="89"/>
        <v>-2.1121035533491384</v>
      </c>
      <c r="AX81" s="20">
        <f t="shared" si="90"/>
        <v>-2.0912227664787508</v>
      </c>
      <c r="AY81" s="21">
        <f t="shared" si="91"/>
        <v>3.7712500000000002</v>
      </c>
      <c r="AZ81" s="21">
        <f t="shared" si="101"/>
        <v>3.7012009803921568</v>
      </c>
      <c r="BA81" s="26">
        <f t="shared" si="102"/>
        <v>3.6701674836601308</v>
      </c>
      <c r="BB81" s="26">
        <f t="shared" si="103"/>
        <v>-3.1033496732026045E-2</v>
      </c>
      <c r="BC81" s="65">
        <f t="shared" si="104"/>
        <v>-0.10108251633986942</v>
      </c>
      <c r="BD81" s="36"/>
      <c r="BE81" s="14">
        <f t="shared" si="82"/>
        <v>-0.31325726479169097</v>
      </c>
      <c r="BF81" s="57">
        <f t="shared" si="93"/>
        <v>-2.9499999999999998E-2</v>
      </c>
      <c r="BG81" s="14"/>
      <c r="BH81" s="14"/>
      <c r="BI81" s="23"/>
      <c r="BK81" s="20"/>
      <c r="BL81" s="80"/>
      <c r="BM81" s="21"/>
      <c r="BN81" s="21"/>
      <c r="BO81" s="26"/>
      <c r="BP81" s="26"/>
      <c r="BQ81" s="65"/>
      <c r="BR81" s="36"/>
      <c r="BS81" s="14"/>
      <c r="BT81" s="57"/>
      <c r="BU81" s="41"/>
      <c r="BV81" s="49"/>
    </row>
    <row r="82" spans="1:74" ht="15.75">
      <c r="A82" s="70">
        <f t="shared" si="83"/>
        <v>4.9999999999998934E-3</v>
      </c>
      <c r="B82" s="5">
        <v>-4.92</v>
      </c>
      <c r="C82" s="75">
        <v>2.96</v>
      </c>
      <c r="D82" s="75">
        <v>0.05</v>
      </c>
      <c r="G82" s="20">
        <f t="shared" si="79"/>
        <v>-0.50660305160771657</v>
      </c>
      <c r="H82" s="85">
        <f t="shared" si="80"/>
        <v>-0.50582968913103554</v>
      </c>
      <c r="I82" s="21">
        <f t="shared" si="58"/>
        <v>4.01</v>
      </c>
      <c r="J82" s="21">
        <f t="shared" si="69"/>
        <v>3.98</v>
      </c>
      <c r="K82" s="26">
        <f t="shared" si="70"/>
        <v>3.9638888888888886</v>
      </c>
      <c r="L82" s="26">
        <f t="shared" si="71"/>
        <v>-1.6111111111111409E-2</v>
      </c>
      <c r="M82" s="65">
        <f t="shared" si="72"/>
        <v>-4.6111111111111214E-2</v>
      </c>
      <c r="O82" s="14">
        <f t="shared" si="94"/>
        <v>0.78970661802111952</v>
      </c>
      <c r="P82" s="57">
        <f t="shared" si="84"/>
        <v>3.0100000000000001E-3</v>
      </c>
      <c r="U82" s="20">
        <f t="shared" si="85"/>
        <v>-2.7663682086231498</v>
      </c>
      <c r="V82" s="20">
        <f t="shared" si="86"/>
        <v>-2.7640481211931069</v>
      </c>
      <c r="W82" s="21">
        <f t="shared" si="73"/>
        <v>3.24</v>
      </c>
      <c r="X82" s="21">
        <f t="shared" si="74"/>
        <v>3.1983333333333328</v>
      </c>
      <c r="Y82" s="26">
        <f t="shared" si="75"/>
        <v>3.1894444444444443</v>
      </c>
      <c r="Z82" s="26">
        <f t="shared" si="76"/>
        <v>-8.888888888888502E-3</v>
      </c>
      <c r="AA82" s="65">
        <f t="shared" si="77"/>
        <v>-5.0555555555555909E-2</v>
      </c>
      <c r="AB82" s="36"/>
      <c r="AC82" s="14">
        <f t="shared" si="95"/>
        <v>-0.72595180921347935</v>
      </c>
      <c r="AD82" s="57">
        <f t="shared" si="96"/>
        <v>-1.12E-2</v>
      </c>
      <c r="AE82" s="41"/>
      <c r="AF82" s="14"/>
      <c r="AG82" s="18"/>
      <c r="AI82" s="20">
        <f t="shared" si="87"/>
        <v>-4.2837053878694853</v>
      </c>
      <c r="AJ82" s="20">
        <f t="shared" si="88"/>
        <v>-4.2767451255793558</v>
      </c>
      <c r="AK82" s="21">
        <f t="shared" si="92"/>
        <v>2.9466666666666668</v>
      </c>
      <c r="AL82" s="21">
        <f t="shared" si="97"/>
        <v>2.9672222222222224</v>
      </c>
      <c r="AM82" s="26">
        <f t="shared" si="98"/>
        <v>2.952962962962963</v>
      </c>
      <c r="AN82" s="26">
        <f t="shared" si="99"/>
        <v>-1.4259259259259416E-2</v>
      </c>
      <c r="AO82" s="65">
        <f t="shared" si="100"/>
        <v>6.2962962962962443E-3</v>
      </c>
      <c r="AP82" s="36"/>
      <c r="AQ82" s="14">
        <f t="shared" si="81"/>
        <v>-0.89717215466443834</v>
      </c>
      <c r="AR82" s="57">
        <f t="shared" si="105"/>
        <v>-3.9600000000000003E-2</v>
      </c>
      <c r="AS82" s="14"/>
      <c r="AT82" s="14"/>
      <c r="AU82" s="23"/>
      <c r="AV82" s="9"/>
      <c r="AW82" s="20">
        <f t="shared" si="89"/>
        <v>-2.0703419796083629</v>
      </c>
      <c r="AX82" s="20">
        <f t="shared" si="90"/>
        <v>-2.0494611927379753</v>
      </c>
      <c r="AY82" s="21">
        <f t="shared" si="91"/>
        <v>3.7482352941176469</v>
      </c>
      <c r="AZ82" s="21">
        <f t="shared" si="101"/>
        <v>3.7188480392156862</v>
      </c>
      <c r="BA82" s="26">
        <f t="shared" si="102"/>
        <v>3.6975531045751628</v>
      </c>
      <c r="BB82" s="26">
        <f t="shared" si="103"/>
        <v>-2.1294934640523344E-2</v>
      </c>
      <c r="BC82" s="65">
        <f t="shared" si="104"/>
        <v>-5.0682189542484046E-2</v>
      </c>
      <c r="BD82" s="36"/>
      <c r="BE82" s="14">
        <f t="shared" si="82"/>
        <v>0.37046603163258535</v>
      </c>
      <c r="BF82" s="57">
        <f t="shared" si="93"/>
        <v>-2.9499999999999998E-2</v>
      </c>
      <c r="BG82" s="14"/>
      <c r="BH82" s="14"/>
      <c r="BI82" s="23"/>
      <c r="BK82" s="20"/>
      <c r="BL82" s="80"/>
      <c r="BM82" s="21"/>
      <c r="BN82" s="21"/>
      <c r="BO82" s="26"/>
      <c r="BP82" s="26"/>
      <c r="BQ82" s="65"/>
      <c r="BR82" s="36"/>
      <c r="BS82" s="14"/>
      <c r="BT82" s="57"/>
      <c r="BU82" s="41"/>
      <c r="BV82" s="49"/>
    </row>
    <row r="83" spans="1:74" ht="15.75">
      <c r="A83" s="70">
        <f t="shared" si="83"/>
        <v>4.9999999999998934E-3</v>
      </c>
      <c r="B83" s="5">
        <v>-4.915</v>
      </c>
      <c r="C83" s="75">
        <v>2.85</v>
      </c>
      <c r="D83" s="75">
        <v>0.04</v>
      </c>
      <c r="G83" s="20">
        <f t="shared" si="79"/>
        <v>-0.50505632665435451</v>
      </c>
      <c r="H83" s="85">
        <f t="shared" si="80"/>
        <v>-0.50428296417767349</v>
      </c>
      <c r="I83" s="21">
        <f t="shared" ref="I83:I146" si="106">AVERAGEIFS(d18O,KyrBP,"&gt;"&amp;G83,KyrBP,"&lt;="&amp;G84)</f>
        <v>3.8849999999999998</v>
      </c>
      <c r="J83" s="21">
        <f t="shared" si="69"/>
        <v>3.8916666666666671</v>
      </c>
      <c r="K83" s="26">
        <f t="shared" si="70"/>
        <v>3.9194444444444452</v>
      </c>
      <c r="L83" s="26">
        <f t="shared" si="71"/>
        <v>2.7777777777778123E-2</v>
      </c>
      <c r="M83" s="65">
        <f t="shared" si="72"/>
        <v>3.4444444444445388E-2</v>
      </c>
      <c r="O83" s="14">
        <f t="shared" si="94"/>
        <v>0.21061001284734851</v>
      </c>
      <c r="P83" s="57">
        <f t="shared" si="84"/>
        <v>3.0100000000000001E-3</v>
      </c>
      <c r="U83" s="20">
        <f t="shared" si="85"/>
        <v>-2.7617280337630636</v>
      </c>
      <c r="V83" s="20">
        <f t="shared" si="86"/>
        <v>-2.7594079463330208</v>
      </c>
      <c r="W83" s="21">
        <f t="shared" si="73"/>
        <v>3.2149999999999999</v>
      </c>
      <c r="X83" s="21">
        <f t="shared" si="74"/>
        <v>3.2183333333333337</v>
      </c>
      <c r="Y83" s="26">
        <f t="shared" si="75"/>
        <v>3.1838888888888888</v>
      </c>
      <c r="Z83" s="26">
        <f t="shared" si="76"/>
        <v>-3.4444444444444944E-2</v>
      </c>
      <c r="AA83" s="65">
        <f t="shared" si="77"/>
        <v>-3.1111111111111089E-2</v>
      </c>
      <c r="AB83" s="36"/>
      <c r="AC83" s="14">
        <f t="shared" si="95"/>
        <v>-0.11403701763866222</v>
      </c>
      <c r="AD83" s="57">
        <f t="shared" si="96"/>
        <v>-1.12E-2</v>
      </c>
      <c r="AE83" s="41"/>
      <c r="AF83" s="14"/>
      <c r="AG83" s="18"/>
      <c r="AI83" s="20">
        <f t="shared" si="87"/>
        <v>-4.2697848632892272</v>
      </c>
      <c r="AJ83" s="20">
        <f t="shared" si="88"/>
        <v>-4.2628246009990978</v>
      </c>
      <c r="AK83" s="21">
        <f t="shared" si="92"/>
        <v>2.9550000000000001</v>
      </c>
      <c r="AL83" s="21">
        <f t="shared" si="97"/>
        <v>2.9838888888888895</v>
      </c>
      <c r="AM83" s="26">
        <f t="shared" si="98"/>
        <v>2.963518518518518</v>
      </c>
      <c r="AN83" s="26">
        <f t="shared" si="99"/>
        <v>-2.0370370370371482E-2</v>
      </c>
      <c r="AO83" s="65">
        <f t="shared" si="100"/>
        <v>8.5185185185179257E-3</v>
      </c>
      <c r="AP83" s="36"/>
      <c r="AQ83" s="14">
        <f t="shared" si="81"/>
        <v>-0.4033666554449396</v>
      </c>
      <c r="AR83" s="57">
        <f t="shared" si="105"/>
        <v>-3.9600000000000003E-2</v>
      </c>
      <c r="AS83" s="14"/>
      <c r="AT83" s="14"/>
      <c r="AU83" s="23"/>
      <c r="AV83" s="9"/>
      <c r="AW83" s="20">
        <f t="shared" si="89"/>
        <v>-2.0285804058675874</v>
      </c>
      <c r="AX83" s="20">
        <f t="shared" si="90"/>
        <v>-2.0076996189971998</v>
      </c>
      <c r="AY83" s="21">
        <f t="shared" si="91"/>
        <v>3.6370588235294115</v>
      </c>
      <c r="AZ83" s="21">
        <f t="shared" si="101"/>
        <v>3.6988480392156862</v>
      </c>
      <c r="BA83" s="26">
        <f t="shared" si="102"/>
        <v>3.7041339869281051</v>
      </c>
      <c r="BB83" s="26">
        <f t="shared" si="103"/>
        <v>5.2859477124189702E-3</v>
      </c>
      <c r="BC83" s="65">
        <f t="shared" si="104"/>
        <v>6.7075163398693682E-2</v>
      </c>
      <c r="BD83" s="36"/>
      <c r="BE83" s="14">
        <f t="shared" si="82"/>
        <v>0.88084415458465781</v>
      </c>
      <c r="BF83" s="57">
        <f t="shared" si="93"/>
        <v>-2.9499999999999998E-2</v>
      </c>
      <c r="BG83" s="14"/>
      <c r="BH83" s="14"/>
      <c r="BI83" s="23"/>
      <c r="BK83" s="20"/>
      <c r="BL83" s="80"/>
      <c r="BM83" s="21"/>
      <c r="BN83" s="21"/>
      <c r="BO83" s="26"/>
      <c r="BP83" s="26"/>
      <c r="BQ83" s="65"/>
      <c r="BR83" s="36"/>
      <c r="BS83" s="14"/>
      <c r="BT83" s="57"/>
      <c r="BU83" s="41"/>
      <c r="BV83" s="49"/>
    </row>
    <row r="84" spans="1:74" ht="15.75">
      <c r="A84" s="70">
        <f t="shared" si="83"/>
        <v>4.9999999999998934E-3</v>
      </c>
      <c r="B84" s="5">
        <v>-4.91</v>
      </c>
      <c r="C84" s="75">
        <v>2.85</v>
      </c>
      <c r="D84" s="75">
        <v>0.06</v>
      </c>
      <c r="G84" s="20">
        <f t="shared" si="79"/>
        <v>-0.50350960170099246</v>
      </c>
      <c r="H84" s="85">
        <f t="shared" si="80"/>
        <v>-0.50273623922431143</v>
      </c>
      <c r="I84" s="21">
        <f t="shared" si="106"/>
        <v>3.7800000000000002</v>
      </c>
      <c r="J84" s="21">
        <f t="shared" si="69"/>
        <v>3.8149999999999999</v>
      </c>
      <c r="K84" s="26">
        <f t="shared" si="70"/>
        <v>3.8811111111111121</v>
      </c>
      <c r="L84" s="26">
        <f t="shared" si="71"/>
        <v>6.611111111111212E-2</v>
      </c>
      <c r="M84" s="65">
        <f t="shared" si="72"/>
        <v>0.10111111111111182</v>
      </c>
      <c r="O84" s="14">
        <f t="shared" si="94"/>
        <v>-0.46703335800728474</v>
      </c>
      <c r="P84" s="57">
        <f t="shared" si="84"/>
        <v>3.0100000000000001E-3</v>
      </c>
      <c r="U84" s="20">
        <f t="shared" si="85"/>
        <v>-2.7570878589029775</v>
      </c>
      <c r="V84" s="20">
        <f t="shared" si="86"/>
        <v>-2.7547677714729346</v>
      </c>
      <c r="W84" s="21">
        <f t="shared" si="73"/>
        <v>3.2</v>
      </c>
      <c r="X84" s="21">
        <f t="shared" si="74"/>
        <v>3.1816666666666666</v>
      </c>
      <c r="Y84" s="26">
        <f t="shared" si="75"/>
        <v>3.1827777777777779</v>
      </c>
      <c r="Z84" s="26">
        <f t="shared" si="76"/>
        <v>1.1111111111112848E-3</v>
      </c>
      <c r="AA84" s="65">
        <f t="shared" si="77"/>
        <v>-1.722222222222225E-2</v>
      </c>
      <c r="AB84" s="36"/>
      <c r="AC84" s="14">
        <f t="shared" si="95"/>
        <v>0.55123696186964755</v>
      </c>
      <c r="AD84" s="57">
        <f t="shared" si="96"/>
        <v>-1.12E-2</v>
      </c>
      <c r="AE84" s="41"/>
      <c r="AF84" s="14"/>
      <c r="AG84" s="18"/>
      <c r="AI84" s="20">
        <f t="shared" si="87"/>
        <v>-4.2558643387089692</v>
      </c>
      <c r="AJ84" s="20">
        <f t="shared" si="88"/>
        <v>-4.2489040764188397</v>
      </c>
      <c r="AK84" s="21">
        <f t="shared" si="92"/>
        <v>3.0500000000000003</v>
      </c>
      <c r="AL84" s="21">
        <f t="shared" si="97"/>
        <v>2.9983333333333335</v>
      </c>
      <c r="AM84" s="26">
        <f t="shared" si="98"/>
        <v>2.9850000000000003</v>
      </c>
      <c r="AN84" s="26">
        <f t="shared" si="99"/>
        <v>-1.3333333333333197E-2</v>
      </c>
      <c r="AO84" s="65">
        <f t="shared" si="100"/>
        <v>-6.4999999999999947E-2</v>
      </c>
      <c r="AP84" s="36"/>
      <c r="AQ84" s="14">
        <f t="shared" si="81"/>
        <v>0.27917858477823637</v>
      </c>
      <c r="AR84" s="57">
        <f t="shared" si="105"/>
        <v>-3.9600000000000003E-2</v>
      </c>
      <c r="AS84" s="14"/>
      <c r="AT84" s="14"/>
      <c r="AU84" s="23"/>
      <c r="AV84" s="9"/>
      <c r="AW84" s="20">
        <f t="shared" si="89"/>
        <v>-1.9868188321268121</v>
      </c>
      <c r="AX84" s="20">
        <f t="shared" si="90"/>
        <v>-1.9659380452564246</v>
      </c>
      <c r="AY84" s="21">
        <f t="shared" si="91"/>
        <v>3.7112500000000002</v>
      </c>
      <c r="AZ84" s="21">
        <f t="shared" si="101"/>
        <v>3.6798284313725489</v>
      </c>
      <c r="BA84" s="26">
        <f t="shared" si="102"/>
        <v>3.7153839869281047</v>
      </c>
      <c r="BB84" s="26">
        <f t="shared" si="103"/>
        <v>3.5555555555555785E-2</v>
      </c>
      <c r="BC84" s="65">
        <f t="shared" si="104"/>
        <v>4.1339869281045161E-3</v>
      </c>
      <c r="BD84" s="36"/>
      <c r="BE84" s="14">
        <f t="shared" si="82"/>
        <v>0.97906550811423143</v>
      </c>
      <c r="BF84" s="57">
        <f t="shared" si="93"/>
        <v>-2.9499999999999998E-2</v>
      </c>
      <c r="BG84" s="14"/>
      <c r="BH84" s="14"/>
      <c r="BI84" s="23"/>
      <c r="BK84" s="20"/>
      <c r="BL84" s="80"/>
      <c r="BM84" s="21"/>
      <c r="BN84" s="21"/>
      <c r="BO84" s="26"/>
      <c r="BP84" s="26"/>
      <c r="BQ84" s="65"/>
      <c r="BR84" s="36"/>
      <c r="BS84" s="14"/>
      <c r="BT84" s="57"/>
      <c r="BU84" s="41"/>
      <c r="BV84" s="49"/>
    </row>
    <row r="85" spans="1:74" ht="15.75">
      <c r="A85" s="70">
        <f t="shared" si="83"/>
        <v>4.9999999999998934E-3</v>
      </c>
      <c r="B85" s="5">
        <v>-4.9050000000000002</v>
      </c>
      <c r="C85" s="75">
        <v>3.03</v>
      </c>
      <c r="D85" s="75">
        <v>0.05</v>
      </c>
      <c r="G85" s="20">
        <f t="shared" si="79"/>
        <v>-0.5019628767476304</v>
      </c>
      <c r="H85" s="85">
        <f t="shared" si="80"/>
        <v>-0.50118951427094938</v>
      </c>
      <c r="I85" s="21">
        <f t="shared" si="106"/>
        <v>3.78</v>
      </c>
      <c r="J85" s="21">
        <f t="shared" si="69"/>
        <v>3.7850000000000001</v>
      </c>
      <c r="K85" s="26">
        <f t="shared" si="70"/>
        <v>3.8555555555555561</v>
      </c>
      <c r="L85" s="26">
        <f t="shared" si="71"/>
        <v>7.0555555555555927E-2</v>
      </c>
      <c r="M85" s="65">
        <f t="shared" si="72"/>
        <v>7.5555555555556264E-2</v>
      </c>
      <c r="O85" s="14">
        <f t="shared" si="94"/>
        <v>-0.92614663015269394</v>
      </c>
      <c r="P85" s="57">
        <f t="shared" si="84"/>
        <v>3.0100000000000001E-3</v>
      </c>
      <c r="U85" s="20">
        <f t="shared" si="85"/>
        <v>-2.7524476840428913</v>
      </c>
      <c r="V85" s="20">
        <f t="shared" si="86"/>
        <v>-2.7501275966128484</v>
      </c>
      <c r="W85" s="21">
        <f t="shared" si="73"/>
        <v>3.13</v>
      </c>
      <c r="X85" s="21">
        <f t="shared" si="74"/>
        <v>3.15</v>
      </c>
      <c r="Y85" s="26">
        <f t="shared" si="75"/>
        <v>3.1977777777777776</v>
      </c>
      <c r="Z85" s="26">
        <f t="shared" si="76"/>
        <v>4.7777777777777697E-2</v>
      </c>
      <c r="AA85" s="65">
        <f t="shared" si="77"/>
        <v>6.7777777777777715E-2</v>
      </c>
      <c r="AB85" s="36"/>
      <c r="AC85" s="14">
        <f t="shared" si="95"/>
        <v>0.95858104060269556</v>
      </c>
      <c r="AD85" s="57">
        <f t="shared" si="96"/>
        <v>-1.12E-2</v>
      </c>
      <c r="AE85" s="41"/>
      <c r="AF85" s="14"/>
      <c r="AG85" s="18"/>
      <c r="AI85" s="20">
        <f t="shared" si="87"/>
        <v>-4.2419438141287111</v>
      </c>
      <c r="AJ85" s="20">
        <f t="shared" si="88"/>
        <v>-4.2349835518385817</v>
      </c>
      <c r="AK85" s="21">
        <f t="shared" si="92"/>
        <v>2.9899999999999998</v>
      </c>
      <c r="AL85" s="21">
        <f t="shared" si="97"/>
        <v>2.9944444444444449</v>
      </c>
      <c r="AM85" s="26">
        <f t="shared" si="98"/>
        <v>2.9827777777777782</v>
      </c>
      <c r="AN85" s="26">
        <f t="shared" si="99"/>
        <v>-1.1666666666666714E-2</v>
      </c>
      <c r="AO85" s="65">
        <f t="shared" si="100"/>
        <v>-7.2222222222215748E-3</v>
      </c>
      <c r="AP85" s="36"/>
      <c r="AQ85" s="14">
        <f t="shared" si="81"/>
        <v>0.83109306245936376</v>
      </c>
      <c r="AR85" s="57">
        <f t="shared" si="105"/>
        <v>-3.9600000000000003E-2</v>
      </c>
      <c r="AS85" s="14"/>
      <c r="AT85" s="14"/>
      <c r="AU85" s="23"/>
      <c r="AV85" s="9"/>
      <c r="AW85" s="20">
        <f t="shared" si="89"/>
        <v>-1.9450572583860368</v>
      </c>
      <c r="AX85" s="20">
        <f t="shared" si="90"/>
        <v>-1.9241764715156493</v>
      </c>
      <c r="AY85" s="21">
        <f t="shared" si="91"/>
        <v>3.6911764705882355</v>
      </c>
      <c r="AZ85" s="21">
        <f t="shared" si="101"/>
        <v>3.7447303921568627</v>
      </c>
      <c r="BA85" s="26">
        <f t="shared" si="102"/>
        <v>3.7292401960784312</v>
      </c>
      <c r="BB85" s="26">
        <f t="shared" si="103"/>
        <v>-1.5490196078431495E-2</v>
      </c>
      <c r="BC85" s="65">
        <f t="shared" si="104"/>
        <v>3.8063725490195655E-2</v>
      </c>
      <c r="BD85" s="36"/>
      <c r="BE85" s="14">
        <f t="shared" si="82"/>
        <v>0.61917122929607449</v>
      </c>
      <c r="BF85" s="57">
        <f t="shared" si="93"/>
        <v>-2.9499999999999998E-2</v>
      </c>
      <c r="BG85" s="14"/>
      <c r="BH85" s="14"/>
      <c r="BI85" s="23"/>
      <c r="BK85" s="20"/>
      <c r="BL85" s="80"/>
      <c r="BM85" s="21"/>
      <c r="BN85" s="21"/>
      <c r="BO85" s="26"/>
      <c r="BP85" s="26"/>
      <c r="BQ85" s="65"/>
      <c r="BR85" s="36"/>
      <c r="BS85" s="14"/>
      <c r="BT85" s="57"/>
      <c r="BU85" s="41"/>
      <c r="BV85" s="49"/>
    </row>
    <row r="86" spans="1:74" ht="15.75">
      <c r="A86" s="70">
        <f t="shared" si="83"/>
        <v>4.9999999999998934E-3</v>
      </c>
      <c r="B86" s="5">
        <v>-4.9000000000000004</v>
      </c>
      <c r="C86" s="75">
        <v>3.15</v>
      </c>
      <c r="D86" s="75">
        <v>0.06</v>
      </c>
      <c r="G86" s="20">
        <f t="shared" si="79"/>
        <v>-0.50041615179426835</v>
      </c>
      <c r="H86" s="85">
        <f t="shared" si="80"/>
        <v>-0.49964278931758732</v>
      </c>
      <c r="I86" s="21">
        <f t="shared" si="106"/>
        <v>3.7949999999999999</v>
      </c>
      <c r="J86" s="21">
        <f t="shared" ref="J86:J149" si="107">AVERAGE(I85:I87)</f>
        <v>3.7983333333333333</v>
      </c>
      <c r="K86" s="26">
        <f t="shared" ref="K86:K149" si="108">AVERAGE(I82:I90)</f>
        <v>3.8255555555555554</v>
      </c>
      <c r="L86" s="26">
        <f t="shared" ref="L86:L149" si="109">K86-J86</f>
        <v>2.7222222222222037E-2</v>
      </c>
      <c r="M86" s="65">
        <f t="shared" ref="M86:M149" si="110">K86-I86</f>
        <v>3.0555555555555447E-2</v>
      </c>
      <c r="O86" s="14">
        <f t="shared" si="94"/>
        <v>-0.95190560107636768</v>
      </c>
      <c r="P86" s="57">
        <f t="shared" si="84"/>
        <v>3.0100000000000001E-3</v>
      </c>
      <c r="U86" s="20">
        <f t="shared" si="85"/>
        <v>-2.7478075091828051</v>
      </c>
      <c r="V86" s="20">
        <f t="shared" si="86"/>
        <v>-2.7454874217527623</v>
      </c>
      <c r="W86" s="21">
        <f t="shared" si="73"/>
        <v>3.12</v>
      </c>
      <c r="X86" s="21">
        <f t="shared" si="74"/>
        <v>3.1199999999999997</v>
      </c>
      <c r="Y86" s="26">
        <f t="shared" si="75"/>
        <v>3.2527777777777778</v>
      </c>
      <c r="Z86" s="26">
        <f t="shared" si="76"/>
        <v>0.13277777777777811</v>
      </c>
      <c r="AA86" s="65">
        <f t="shared" si="77"/>
        <v>0.13277777777777766</v>
      </c>
      <c r="AB86" s="36"/>
      <c r="AC86" s="14">
        <f t="shared" si="95"/>
        <v>0.91739439699612824</v>
      </c>
      <c r="AD86" s="57">
        <f t="shared" si="96"/>
        <v>-1.12E-2</v>
      </c>
      <c r="AE86" s="41"/>
      <c r="AF86" s="14"/>
      <c r="AG86" s="18"/>
      <c r="AI86" s="20">
        <f t="shared" si="87"/>
        <v>-4.2280232895484531</v>
      </c>
      <c r="AJ86" s="20">
        <f t="shared" si="88"/>
        <v>-4.2210630272583236</v>
      </c>
      <c r="AK86" s="21">
        <f t="shared" si="92"/>
        <v>2.9433333333333334</v>
      </c>
      <c r="AL86" s="21">
        <f t="shared" si="97"/>
        <v>2.9844444444444442</v>
      </c>
      <c r="AM86" s="26">
        <f t="shared" si="98"/>
        <v>2.9890740740740744</v>
      </c>
      <c r="AN86" s="26">
        <f t="shared" si="99"/>
        <v>4.6296296296302053E-3</v>
      </c>
      <c r="AO86" s="65">
        <f t="shared" si="100"/>
        <v>4.5740740740741082E-2</v>
      </c>
      <c r="AP86" s="36"/>
      <c r="AQ86" s="14">
        <f t="shared" si="81"/>
        <v>0.99412985964521416</v>
      </c>
      <c r="AR86" s="57">
        <f t="shared" si="105"/>
        <v>-3.9600000000000003E-2</v>
      </c>
      <c r="AS86" s="14"/>
      <c r="AT86" s="14"/>
      <c r="AU86" s="23"/>
      <c r="AV86" s="9"/>
      <c r="AW86" s="20">
        <f t="shared" si="89"/>
        <v>-1.9032956846452616</v>
      </c>
      <c r="AX86" s="20">
        <f t="shared" si="90"/>
        <v>-1.882414897774874</v>
      </c>
      <c r="AY86" s="21">
        <f t="shared" si="91"/>
        <v>3.8317647058823523</v>
      </c>
      <c r="AZ86" s="21">
        <f t="shared" si="101"/>
        <v>3.7250980392156863</v>
      </c>
      <c r="BA86" s="26">
        <f t="shared" si="102"/>
        <v>3.737271241830066</v>
      </c>
      <c r="BB86" s="26">
        <f t="shared" si="103"/>
        <v>1.2173202614379708E-2</v>
      </c>
      <c r="BC86" s="65">
        <f t="shared" si="104"/>
        <v>-9.4493464052286313E-2</v>
      </c>
      <c r="BD86" s="36"/>
      <c r="BE86" s="14">
        <f t="shared" si="82"/>
        <v>-3.0440149031421834E-2</v>
      </c>
      <c r="BF86" s="57">
        <f t="shared" si="93"/>
        <v>-2.9499999999999998E-2</v>
      </c>
      <c r="BG86" s="14"/>
      <c r="BH86" s="14"/>
      <c r="BI86" s="23"/>
      <c r="BK86" s="20"/>
      <c r="BL86" s="80"/>
      <c r="BM86" s="21"/>
      <c r="BN86" s="21"/>
      <c r="BO86" s="26"/>
      <c r="BP86" s="26"/>
      <c r="BQ86" s="65"/>
      <c r="BR86" s="36"/>
      <c r="BS86" s="14"/>
      <c r="BT86" s="57"/>
      <c r="BU86" s="41"/>
      <c r="BV86" s="49"/>
    </row>
    <row r="87" spans="1:74" ht="15.75">
      <c r="A87" s="70">
        <f t="shared" si="83"/>
        <v>5.0000000000007816E-3</v>
      </c>
      <c r="B87" s="5">
        <v>-4.8949999999999996</v>
      </c>
      <c r="C87" s="75">
        <v>3.3</v>
      </c>
      <c r="D87" s="75">
        <v>7.0000000000000007E-2</v>
      </c>
      <c r="G87" s="20">
        <f t="shared" si="79"/>
        <v>-0.49886942684090629</v>
      </c>
      <c r="H87" s="85">
        <f t="shared" si="80"/>
        <v>-0.49809606436422527</v>
      </c>
      <c r="I87" s="21">
        <f t="shared" si="106"/>
        <v>3.82</v>
      </c>
      <c r="J87" s="21">
        <f t="shared" si="107"/>
        <v>3.7900000000000005</v>
      </c>
      <c r="K87" s="26">
        <f t="shared" si="108"/>
        <v>3.7833333333333332</v>
      </c>
      <c r="L87" s="26">
        <f t="shared" si="109"/>
        <v>-6.6666666666672647E-3</v>
      </c>
      <c r="M87" s="65">
        <f t="shared" si="110"/>
        <v>-3.6666666666666625E-2</v>
      </c>
      <c r="O87" s="14">
        <f t="shared" si="94"/>
        <v>-0.53225736200406726</v>
      </c>
      <c r="P87" s="57">
        <f t="shared" si="84"/>
        <v>3.0100000000000001E-3</v>
      </c>
      <c r="U87" s="20">
        <f t="shared" si="85"/>
        <v>-2.743167334322719</v>
      </c>
      <c r="V87" s="20">
        <f t="shared" si="86"/>
        <v>-2.7408472468926761</v>
      </c>
      <c r="W87" s="21">
        <f t="shared" ref="W87:W150" si="111">AVERAGEIFS(d18O,KyrBP,"&gt;"&amp;U87,KyrBP,"&lt;="&amp;U88)</f>
        <v>3.1100000000000003</v>
      </c>
      <c r="X87" s="21">
        <f t="shared" si="74"/>
        <v>3.1416666666666671</v>
      </c>
      <c r="Y87" s="26">
        <f t="shared" si="75"/>
        <v>3.313333333333333</v>
      </c>
      <c r="Z87" s="26">
        <f t="shared" si="76"/>
        <v>0.17166666666666597</v>
      </c>
      <c r="AA87" s="65">
        <f t="shared" si="77"/>
        <v>0.2033333333333327</v>
      </c>
      <c r="AB87" s="36"/>
      <c r="AC87" s="14">
        <f t="shared" si="95"/>
        <v>0.44694871933206171</v>
      </c>
      <c r="AD87" s="57">
        <f t="shared" si="96"/>
        <v>-1.12E-2</v>
      </c>
      <c r="AE87" s="41"/>
      <c r="AF87" s="14"/>
      <c r="AG87" s="18"/>
      <c r="AI87" s="20">
        <f t="shared" si="87"/>
        <v>-4.214102764968195</v>
      </c>
      <c r="AJ87" s="20">
        <f t="shared" si="88"/>
        <v>-4.2071425026780656</v>
      </c>
      <c r="AK87" s="21">
        <f t="shared" si="92"/>
        <v>3.02</v>
      </c>
      <c r="AL87" s="21">
        <f t="shared" si="97"/>
        <v>2.9988888888888887</v>
      </c>
      <c r="AM87" s="26">
        <f t="shared" si="98"/>
        <v>3.0042592592592587</v>
      </c>
      <c r="AN87" s="26">
        <f t="shared" si="99"/>
        <v>5.3703703703700256E-3</v>
      </c>
      <c r="AO87" s="65">
        <f t="shared" si="100"/>
        <v>-1.5740740740741277E-2</v>
      </c>
      <c r="AP87" s="36"/>
      <c r="AQ87" s="14">
        <f t="shared" si="81"/>
        <v>0.69200224698040302</v>
      </c>
      <c r="AR87" s="57">
        <f t="shared" si="105"/>
        <v>-3.9600000000000003E-2</v>
      </c>
      <c r="AS87" s="14"/>
      <c r="AT87" s="14"/>
      <c r="AU87" s="23"/>
      <c r="AV87" s="9"/>
      <c r="AW87" s="20">
        <f t="shared" si="89"/>
        <v>-1.8615341109044863</v>
      </c>
      <c r="AX87" s="20">
        <f t="shared" si="90"/>
        <v>-1.8406533240340988</v>
      </c>
      <c r="AY87" s="21">
        <f t="shared" si="91"/>
        <v>3.6523529411764706</v>
      </c>
      <c r="AZ87" s="21">
        <f t="shared" si="101"/>
        <v>3.7651225490196079</v>
      </c>
      <c r="BA87" s="26">
        <f t="shared" si="102"/>
        <v>3.7490645424836604</v>
      </c>
      <c r="BB87" s="26">
        <f t="shared" si="103"/>
        <v>-1.6058006535947467E-2</v>
      </c>
      <c r="BC87" s="65">
        <f t="shared" si="104"/>
        <v>9.671160130718981E-2</v>
      </c>
      <c r="BD87" s="36"/>
      <c r="BE87" s="14">
        <f t="shared" si="82"/>
        <v>-0.66580824332254041</v>
      </c>
      <c r="BF87" s="57">
        <f t="shared" si="93"/>
        <v>-2.9499999999999998E-2</v>
      </c>
      <c r="BG87" s="14"/>
      <c r="BH87" s="14"/>
      <c r="BI87" s="23"/>
      <c r="BK87" s="20"/>
      <c r="BL87" s="80"/>
      <c r="BM87" s="21"/>
      <c r="BN87" s="21"/>
      <c r="BO87" s="26"/>
      <c r="BP87" s="26"/>
      <c r="BQ87" s="65"/>
      <c r="BR87" s="36"/>
      <c r="BS87" s="14"/>
      <c r="BT87" s="57"/>
      <c r="BU87" s="41"/>
      <c r="BV87" s="49"/>
    </row>
    <row r="88" spans="1:74" ht="15.75">
      <c r="A88" s="70">
        <f t="shared" si="83"/>
        <v>4.9999999999998934E-3</v>
      </c>
      <c r="B88" s="5">
        <v>-4.8899999999999997</v>
      </c>
      <c r="C88" s="75">
        <v>3.27</v>
      </c>
      <c r="D88" s="75">
        <v>0.1</v>
      </c>
      <c r="G88" s="20">
        <f t="shared" si="79"/>
        <v>-0.49732270188754424</v>
      </c>
      <c r="H88" s="85">
        <f t="shared" si="80"/>
        <v>-0.49654933941086321</v>
      </c>
      <c r="I88" s="21">
        <f t="shared" si="106"/>
        <v>3.7549999999999999</v>
      </c>
      <c r="J88" s="21">
        <f t="shared" si="107"/>
        <v>3.8016666666666663</v>
      </c>
      <c r="K88" s="26">
        <f t="shared" si="108"/>
        <v>3.7411111111111106</v>
      </c>
      <c r="L88" s="26">
        <f t="shared" si="109"/>
        <v>-6.0555555555555696E-2</v>
      </c>
      <c r="M88" s="65">
        <f t="shared" si="110"/>
        <v>-1.3888888888889284E-2</v>
      </c>
      <c r="O88" s="14">
        <f t="shared" si="94"/>
        <v>0.13644001213162152</v>
      </c>
      <c r="P88" s="57">
        <f t="shared" si="84"/>
        <v>3.0100000000000001E-3</v>
      </c>
      <c r="U88" s="20">
        <f t="shared" si="85"/>
        <v>-2.7385271594626328</v>
      </c>
      <c r="V88" s="20">
        <f t="shared" si="86"/>
        <v>-2.7362070720325899</v>
      </c>
      <c r="W88" s="21">
        <f t="shared" si="111"/>
        <v>3.1950000000000003</v>
      </c>
      <c r="X88" s="21">
        <f t="shared" ref="X88:X151" si="112">AVERAGE(W87:W89)</f>
        <v>3.2450000000000006</v>
      </c>
      <c r="Y88" s="26">
        <f t="shared" ref="Y88:Y151" si="113">AVERAGE(W84:W92)</f>
        <v>3.3783333333333334</v>
      </c>
      <c r="Z88" s="26">
        <f t="shared" ref="Z88:Z151" si="114">Y88-X88</f>
        <v>0.13333333333333286</v>
      </c>
      <c r="AA88" s="65">
        <f t="shared" ref="AA88:AA151" si="115">Y88-W88</f>
        <v>0.18333333333333313</v>
      </c>
      <c r="AB88" s="36"/>
      <c r="AC88" s="14">
        <f t="shared" si="95"/>
        <v>-0.2326292313891804</v>
      </c>
      <c r="AD88" s="57">
        <f t="shared" si="96"/>
        <v>-1.12E-2</v>
      </c>
      <c r="AE88" s="41"/>
      <c r="AF88" s="14"/>
      <c r="AG88" s="18"/>
      <c r="AI88" s="20">
        <f t="shared" si="87"/>
        <v>-4.200182240387937</v>
      </c>
      <c r="AJ88" s="20">
        <f t="shared" si="88"/>
        <v>-4.1932219780978075</v>
      </c>
      <c r="AK88" s="21">
        <f t="shared" si="92"/>
        <v>3.0333333333333337</v>
      </c>
      <c r="AL88" s="21">
        <f t="shared" si="97"/>
        <v>2.9866666666666668</v>
      </c>
      <c r="AM88" s="26">
        <f t="shared" si="98"/>
        <v>3.0037037037037035</v>
      </c>
      <c r="AN88" s="26">
        <f t="shared" si="99"/>
        <v>1.703703703703674E-2</v>
      </c>
      <c r="AO88" s="65">
        <f t="shared" si="100"/>
        <v>-2.9629629629630116E-2</v>
      </c>
      <c r="AP88" s="36"/>
      <c r="AQ88" s="14">
        <f t="shared" si="81"/>
        <v>6.6079092205167819E-2</v>
      </c>
      <c r="AR88" s="57">
        <f t="shared" si="105"/>
        <v>-3.9600000000000003E-2</v>
      </c>
      <c r="AS88" s="14"/>
      <c r="AT88" s="14"/>
      <c r="AU88" s="23"/>
      <c r="AV88" s="9"/>
      <c r="AW88" s="20">
        <f t="shared" si="89"/>
        <v>-1.819772537163711</v>
      </c>
      <c r="AX88" s="20">
        <f t="shared" si="90"/>
        <v>-1.7988917502933235</v>
      </c>
      <c r="AY88" s="21">
        <f t="shared" si="91"/>
        <v>3.8112500000000002</v>
      </c>
      <c r="AZ88" s="21">
        <f t="shared" si="101"/>
        <v>3.7241421568627455</v>
      </c>
      <c r="BA88" s="26">
        <f t="shared" si="102"/>
        <v>3.7711560457516344</v>
      </c>
      <c r="BB88" s="26">
        <f t="shared" si="103"/>
        <v>4.7013888888888911E-2</v>
      </c>
      <c r="BC88" s="65">
        <f t="shared" si="104"/>
        <v>-4.0093954248365815E-2</v>
      </c>
      <c r="BD88" s="36"/>
      <c r="BE88" s="14">
        <f t="shared" si="82"/>
        <v>-0.98963726092866333</v>
      </c>
      <c r="BF88" s="57">
        <f t="shared" si="93"/>
        <v>-2.9499999999999998E-2</v>
      </c>
      <c r="BG88" s="14"/>
      <c r="BH88" s="14"/>
      <c r="BI88" s="23"/>
      <c r="BK88" s="20"/>
      <c r="BL88" s="80"/>
      <c r="BM88" s="21"/>
      <c r="BN88" s="21"/>
      <c r="BO88" s="26"/>
      <c r="BP88" s="26"/>
      <c r="BQ88" s="65"/>
      <c r="BR88" s="36"/>
      <c r="BS88" s="14"/>
      <c r="BT88" s="57"/>
      <c r="BU88" s="41"/>
      <c r="BV88" s="49"/>
    </row>
    <row r="89" spans="1:74" ht="15.75">
      <c r="A89" s="70">
        <f t="shared" si="83"/>
        <v>4.9999999999998934E-3</v>
      </c>
      <c r="B89" s="5">
        <v>-4.8849999999999998</v>
      </c>
      <c r="C89" s="75">
        <v>3.18</v>
      </c>
      <c r="D89" s="75">
        <v>0.06</v>
      </c>
      <c r="G89" s="20">
        <f t="shared" si="79"/>
        <v>-0.49577597693418218</v>
      </c>
      <c r="H89" s="85">
        <f t="shared" si="80"/>
        <v>-0.49500261445750116</v>
      </c>
      <c r="I89" s="21">
        <f t="shared" si="106"/>
        <v>3.83</v>
      </c>
      <c r="J89" s="21">
        <f t="shared" si="107"/>
        <v>3.7866666666666666</v>
      </c>
      <c r="K89" s="26">
        <f t="shared" si="108"/>
        <v>3.7211111111111106</v>
      </c>
      <c r="L89" s="26">
        <f t="shared" si="109"/>
        <v>-6.5555555555556033E-2</v>
      </c>
      <c r="M89" s="65">
        <f t="shared" si="110"/>
        <v>-0.10888888888888948</v>
      </c>
      <c r="O89" s="14">
        <f t="shared" si="94"/>
        <v>0.74129558822907504</v>
      </c>
      <c r="P89" s="57">
        <f t="shared" si="84"/>
        <v>3.0100000000000001E-3</v>
      </c>
      <c r="U89" s="20">
        <f t="shared" si="85"/>
        <v>-2.7338869846025466</v>
      </c>
      <c r="V89" s="20">
        <f t="shared" si="86"/>
        <v>-2.7315668971725038</v>
      </c>
      <c r="W89" s="21">
        <f t="shared" si="111"/>
        <v>3.43</v>
      </c>
      <c r="X89" s="21">
        <f t="shared" si="112"/>
        <v>3.42</v>
      </c>
      <c r="Y89" s="26">
        <f t="shared" si="113"/>
        <v>3.4466666666666668</v>
      </c>
      <c r="Z89" s="26">
        <f t="shared" si="114"/>
        <v>2.6666666666666838E-2</v>
      </c>
      <c r="AA89" s="65">
        <f t="shared" si="115"/>
        <v>1.6666666666666607E-2</v>
      </c>
      <c r="AB89" s="36"/>
      <c r="AC89" s="14">
        <f t="shared" si="95"/>
        <v>-0.80335737935754126</v>
      </c>
      <c r="AD89" s="57">
        <f t="shared" si="96"/>
        <v>-1.12E-2</v>
      </c>
      <c r="AE89" s="41"/>
      <c r="AF89" s="14"/>
      <c r="AG89" s="18"/>
      <c r="AI89" s="20">
        <f t="shared" si="87"/>
        <v>-4.1862617158076789</v>
      </c>
      <c r="AJ89" s="20">
        <f t="shared" si="88"/>
        <v>-4.1793014535175494</v>
      </c>
      <c r="AK89" s="21">
        <f t="shared" si="92"/>
        <v>2.9066666666666667</v>
      </c>
      <c r="AL89" s="21">
        <f t="shared" si="97"/>
        <v>2.9988888888888887</v>
      </c>
      <c r="AM89" s="26">
        <f t="shared" si="98"/>
        <v>2.9892592592592586</v>
      </c>
      <c r="AN89" s="26">
        <f t="shared" si="99"/>
        <v>-9.6296296296300987E-3</v>
      </c>
      <c r="AO89" s="65">
        <f t="shared" si="100"/>
        <v>8.2592592592591885E-2</v>
      </c>
      <c r="AP89" s="36"/>
      <c r="AQ89" s="14">
        <f t="shared" si="81"/>
        <v>-0.59076320420017092</v>
      </c>
      <c r="AR89" s="57">
        <f t="shared" si="105"/>
        <v>-3.9600000000000003E-2</v>
      </c>
      <c r="AS89" s="14"/>
      <c r="AT89" s="14"/>
      <c r="AU89" s="23"/>
      <c r="AV89" s="9"/>
      <c r="AW89" s="20">
        <f t="shared" si="89"/>
        <v>-1.7780109634229357</v>
      </c>
      <c r="AX89" s="20">
        <f t="shared" si="90"/>
        <v>-1.7571301765525482</v>
      </c>
      <c r="AY89" s="21">
        <f t="shared" si="91"/>
        <v>3.7088235294117653</v>
      </c>
      <c r="AZ89" s="21">
        <f t="shared" si="101"/>
        <v>3.7878676470588242</v>
      </c>
      <c r="BA89" s="26">
        <f t="shared" si="102"/>
        <v>3.7806903594771248</v>
      </c>
      <c r="BB89" s="26">
        <f t="shared" si="103"/>
        <v>-7.177287581699332E-3</v>
      </c>
      <c r="BC89" s="65">
        <f t="shared" si="104"/>
        <v>7.1866830065359544E-2</v>
      </c>
      <c r="BD89" s="36"/>
      <c r="BE89" s="14">
        <f t="shared" si="82"/>
        <v>-0.85040400555323803</v>
      </c>
      <c r="BF89" s="57">
        <f t="shared" si="93"/>
        <v>-2.9499999999999998E-2</v>
      </c>
      <c r="BG89" s="14"/>
      <c r="BH89" s="14"/>
      <c r="BI89" s="23"/>
      <c r="BK89" s="20"/>
      <c r="BL89" s="80"/>
      <c r="BM89" s="21"/>
      <c r="BN89" s="21"/>
      <c r="BO89" s="26"/>
      <c r="BP89" s="26"/>
      <c r="BQ89" s="65"/>
      <c r="BR89" s="36"/>
      <c r="BS89" s="14"/>
      <c r="BT89" s="57"/>
      <c r="BU89" s="41"/>
      <c r="BV89" s="49"/>
    </row>
    <row r="90" spans="1:74" ht="15.75">
      <c r="A90" s="70">
        <f t="shared" si="83"/>
        <v>4.9999999999998934E-3</v>
      </c>
      <c r="B90" s="5">
        <v>-4.88</v>
      </c>
      <c r="C90" s="75">
        <v>2.91</v>
      </c>
      <c r="D90" s="75">
        <v>0.06</v>
      </c>
      <c r="G90" s="20">
        <f t="shared" si="79"/>
        <v>-0.49422925198082013</v>
      </c>
      <c r="H90" s="85">
        <f t="shared" si="80"/>
        <v>-0.4934558895041391</v>
      </c>
      <c r="I90" s="21">
        <f t="shared" si="106"/>
        <v>3.7750000000000004</v>
      </c>
      <c r="J90" s="21">
        <f t="shared" si="107"/>
        <v>3.7449999999999997</v>
      </c>
      <c r="K90" s="26">
        <f t="shared" si="108"/>
        <v>3.7116666666666669</v>
      </c>
      <c r="L90" s="26">
        <f t="shared" si="109"/>
        <v>-3.3333333333332771E-2</v>
      </c>
      <c r="M90" s="65">
        <f t="shared" si="110"/>
        <v>-6.3333333333333464E-2</v>
      </c>
      <c r="O90" s="14">
        <f t="shared" si="94"/>
        <v>0.99929072001138808</v>
      </c>
      <c r="P90" s="57">
        <f t="shared" si="84"/>
        <v>3.0100000000000001E-3</v>
      </c>
      <c r="U90" s="20">
        <f t="shared" si="85"/>
        <v>-2.7292468097424605</v>
      </c>
      <c r="V90" s="20">
        <f t="shared" si="86"/>
        <v>-2.7269267223124176</v>
      </c>
      <c r="W90" s="21">
        <f t="shared" si="111"/>
        <v>3.6349999999999998</v>
      </c>
      <c r="X90" s="21">
        <f t="shared" si="112"/>
        <v>3.6166666666666667</v>
      </c>
      <c r="Y90" s="26">
        <f t="shared" si="113"/>
        <v>3.5133333333333336</v>
      </c>
      <c r="Z90" s="26">
        <f t="shared" si="114"/>
        <v>-0.10333333333333306</v>
      </c>
      <c r="AA90" s="65">
        <f t="shared" si="115"/>
        <v>-0.12166666666666615</v>
      </c>
      <c r="AB90" s="36"/>
      <c r="AC90" s="14">
        <f t="shared" si="95"/>
        <v>-0.9981856812017218</v>
      </c>
      <c r="AD90" s="57">
        <f t="shared" si="96"/>
        <v>-1.12E-2</v>
      </c>
      <c r="AE90" s="41"/>
      <c r="AF90" s="14"/>
      <c r="AG90" s="18"/>
      <c r="AI90" s="20">
        <f t="shared" si="87"/>
        <v>-4.1723411912274209</v>
      </c>
      <c r="AJ90" s="20">
        <f t="shared" si="88"/>
        <v>-4.1653809289372914</v>
      </c>
      <c r="AK90" s="21">
        <f t="shared" si="92"/>
        <v>3.0566666666666666</v>
      </c>
      <c r="AL90" s="21">
        <f t="shared" si="97"/>
        <v>3.0155555555555558</v>
      </c>
      <c r="AM90" s="26">
        <f t="shared" si="98"/>
        <v>2.9777777777777779</v>
      </c>
      <c r="AN90" s="26">
        <f t="shared" si="99"/>
        <v>-3.777777777777791E-2</v>
      </c>
      <c r="AO90" s="65">
        <f t="shared" si="100"/>
        <v>-7.8888888888888786E-2</v>
      </c>
      <c r="AP90" s="36"/>
      <c r="AQ90" s="14">
        <f t="shared" si="81"/>
        <v>-0.97118083175857861</v>
      </c>
      <c r="AR90" s="57">
        <f t="shared" si="105"/>
        <v>-3.9600000000000003E-2</v>
      </c>
      <c r="AS90" s="14"/>
      <c r="AT90" s="14"/>
      <c r="AU90" s="23"/>
      <c r="AV90" s="9"/>
      <c r="AW90" s="20">
        <f t="shared" si="89"/>
        <v>-1.7362493896821605</v>
      </c>
      <c r="AX90" s="20">
        <f t="shared" si="90"/>
        <v>-1.7153686028117729</v>
      </c>
      <c r="AY90" s="21">
        <f t="shared" si="91"/>
        <v>3.8435294117647061</v>
      </c>
      <c r="AZ90" s="21">
        <f t="shared" si="101"/>
        <v>3.8022426470588235</v>
      </c>
      <c r="BA90" s="26">
        <f t="shared" si="102"/>
        <v>3.8095792483660134</v>
      </c>
      <c r="BB90" s="26">
        <f t="shared" si="103"/>
        <v>7.3366013071898273E-3</v>
      </c>
      <c r="BC90" s="65">
        <f t="shared" si="104"/>
        <v>-3.3950163398692723E-2</v>
      </c>
      <c r="BD90" s="36"/>
      <c r="BE90" s="14">
        <f t="shared" si="82"/>
        <v>-0.31325726479169458</v>
      </c>
      <c r="BF90" s="57">
        <f t="shared" si="93"/>
        <v>-2.9499999999999998E-2</v>
      </c>
      <c r="BG90" s="14"/>
      <c r="BH90" s="14"/>
      <c r="BI90" s="23"/>
      <c r="BK90" s="20"/>
      <c r="BL90" s="80"/>
      <c r="BM90" s="21"/>
      <c r="BN90" s="21"/>
      <c r="BO90" s="26"/>
      <c r="BP90" s="26"/>
      <c r="BQ90" s="65"/>
      <c r="BR90" s="36"/>
      <c r="BS90" s="14"/>
      <c r="BT90" s="57"/>
      <c r="BU90" s="41"/>
      <c r="BV90" s="49"/>
    </row>
    <row r="91" spans="1:74" ht="15.75">
      <c r="A91" s="70">
        <f t="shared" si="83"/>
        <v>4.9999999999998934E-3</v>
      </c>
      <c r="B91" s="5">
        <v>-4.875</v>
      </c>
      <c r="C91" s="75">
        <v>2.86</v>
      </c>
      <c r="D91" s="75">
        <v>0.05</v>
      </c>
      <c r="G91" s="20">
        <f t="shared" si="79"/>
        <v>-0.49268252702745807</v>
      </c>
      <c r="H91" s="85">
        <f t="shared" si="80"/>
        <v>-0.49190916455077704</v>
      </c>
      <c r="I91" s="21">
        <f t="shared" si="106"/>
        <v>3.63</v>
      </c>
      <c r="J91" s="21">
        <f t="shared" si="107"/>
        <v>3.6366666666666667</v>
      </c>
      <c r="K91" s="26">
        <f t="shared" si="108"/>
        <v>3.7105555555555552</v>
      </c>
      <c r="L91" s="26">
        <f t="shared" si="109"/>
        <v>7.3888888888888449E-2</v>
      </c>
      <c r="M91" s="65">
        <f t="shared" si="110"/>
        <v>8.0555555555555269E-2</v>
      </c>
      <c r="O91" s="14">
        <f t="shared" si="94"/>
        <v>0.78970661802109787</v>
      </c>
      <c r="P91" s="57">
        <f t="shared" si="84"/>
        <v>3.0100000000000001E-3</v>
      </c>
      <c r="T91" s="2"/>
      <c r="U91" s="20">
        <f t="shared" si="85"/>
        <v>-2.7246066348823743</v>
      </c>
      <c r="V91" s="20">
        <f t="shared" si="86"/>
        <v>-2.7222865474523315</v>
      </c>
      <c r="W91" s="21">
        <f t="shared" si="111"/>
        <v>3.7850000000000001</v>
      </c>
      <c r="X91" s="21">
        <f t="shared" si="112"/>
        <v>3.7399999999999998</v>
      </c>
      <c r="Y91" s="26">
        <f t="shared" si="113"/>
        <v>3.5705555555555559</v>
      </c>
      <c r="Z91" s="26">
        <f t="shared" si="114"/>
        <v>-0.16944444444444384</v>
      </c>
      <c r="AA91" s="65">
        <f t="shared" si="115"/>
        <v>-0.21444444444444422</v>
      </c>
      <c r="AB91" s="36"/>
      <c r="AC91" s="14">
        <f t="shared" si="95"/>
        <v>-0.72595180921349423</v>
      </c>
      <c r="AD91" s="57">
        <f t="shared" si="96"/>
        <v>-1.12E-2</v>
      </c>
      <c r="AE91" s="41"/>
      <c r="AF91" s="14"/>
      <c r="AG91" s="18"/>
      <c r="AI91" s="20">
        <f t="shared" si="87"/>
        <v>-4.1584206666471628</v>
      </c>
      <c r="AJ91" s="20">
        <f t="shared" si="88"/>
        <v>-4.1514604043570333</v>
      </c>
      <c r="AK91" s="21">
        <f t="shared" si="92"/>
        <v>3.0833333333333335</v>
      </c>
      <c r="AL91" s="21">
        <f t="shared" si="97"/>
        <v>3.03</v>
      </c>
      <c r="AM91" s="26">
        <f t="shared" si="98"/>
        <v>2.9844444444444442</v>
      </c>
      <c r="AN91" s="26">
        <f t="shared" si="99"/>
        <v>-4.5555555555555571E-2</v>
      </c>
      <c r="AO91" s="65">
        <f t="shared" si="100"/>
        <v>-9.8888888888889248E-2</v>
      </c>
      <c r="AP91" s="36"/>
      <c r="AQ91" s="14">
        <f t="shared" si="81"/>
        <v>-0.89717215466451061</v>
      </c>
      <c r="AR91" s="57">
        <f t="shared" si="105"/>
        <v>-3.9600000000000003E-2</v>
      </c>
      <c r="AS91" s="14"/>
      <c r="AT91" s="14"/>
      <c r="AU91" s="23"/>
      <c r="AV91" s="9"/>
      <c r="AW91" s="20">
        <f t="shared" si="89"/>
        <v>-1.6944878159413852</v>
      </c>
      <c r="AX91" s="20">
        <f t="shared" si="90"/>
        <v>-1.6736070290709977</v>
      </c>
      <c r="AY91" s="21">
        <f t="shared" si="91"/>
        <v>3.8543750000000001</v>
      </c>
      <c r="AZ91" s="21">
        <f t="shared" si="101"/>
        <v>3.8445955882352938</v>
      </c>
      <c r="BA91" s="26">
        <f t="shared" si="102"/>
        <v>3.8148769970951344</v>
      </c>
      <c r="BB91" s="26">
        <f t="shared" si="103"/>
        <v>-2.9718591140159401E-2</v>
      </c>
      <c r="BC91" s="65">
        <f t="shared" si="104"/>
        <v>-3.9498002904865714E-2</v>
      </c>
      <c r="BD91" s="36"/>
      <c r="BE91" s="14">
        <f t="shared" si="82"/>
        <v>0.37046603163258185</v>
      </c>
      <c r="BF91" s="57">
        <f t="shared" si="93"/>
        <v>-2.9499999999999998E-2</v>
      </c>
      <c r="BG91" s="14"/>
      <c r="BH91" s="14"/>
      <c r="BI91" s="23"/>
      <c r="BK91" s="20"/>
      <c r="BL91" s="80"/>
      <c r="BM91" s="21"/>
      <c r="BN91" s="21"/>
      <c r="BO91" s="26"/>
      <c r="BP91" s="26"/>
      <c r="BQ91" s="65"/>
      <c r="BR91" s="36"/>
      <c r="BS91" s="14"/>
      <c r="BT91" s="57"/>
      <c r="BU91" s="41"/>
      <c r="BV91" s="49"/>
    </row>
    <row r="92" spans="1:74" ht="15.75">
      <c r="A92" s="70">
        <f t="shared" si="83"/>
        <v>4.9999999999998934E-3</v>
      </c>
      <c r="B92" s="5">
        <v>-4.87</v>
      </c>
      <c r="C92" s="75">
        <v>2.88</v>
      </c>
      <c r="D92" s="75">
        <v>0.06</v>
      </c>
      <c r="G92" s="20">
        <f t="shared" si="79"/>
        <v>-0.49113580207409602</v>
      </c>
      <c r="H92" s="85">
        <f t="shared" si="80"/>
        <v>-0.49036243959741499</v>
      </c>
      <c r="I92" s="21">
        <f t="shared" si="106"/>
        <v>3.5049999999999999</v>
      </c>
      <c r="J92" s="21">
        <f t="shared" si="107"/>
        <v>3.5783333333333331</v>
      </c>
      <c r="K92" s="26">
        <f t="shared" si="108"/>
        <v>3.7072222222222226</v>
      </c>
      <c r="L92" s="26">
        <f t="shared" si="109"/>
        <v>0.1288888888888895</v>
      </c>
      <c r="M92" s="65">
        <f t="shared" si="110"/>
        <v>0.20222222222222275</v>
      </c>
      <c r="O92" s="14">
        <f t="shared" si="94"/>
        <v>0.21061001284728623</v>
      </c>
      <c r="P92" s="57">
        <f t="shared" si="84"/>
        <v>3.0100000000000001E-3</v>
      </c>
      <c r="U92" s="20">
        <f t="shared" si="85"/>
        <v>-2.7199664600222881</v>
      </c>
      <c r="V92" s="20">
        <f t="shared" si="86"/>
        <v>-2.7176463725922453</v>
      </c>
      <c r="W92" s="21">
        <f t="shared" si="111"/>
        <v>3.8</v>
      </c>
      <c r="X92" s="21">
        <f t="shared" si="112"/>
        <v>3.8000000000000003</v>
      </c>
      <c r="Y92" s="26">
        <f t="shared" si="113"/>
        <v>3.6238888888888883</v>
      </c>
      <c r="Z92" s="26">
        <f t="shared" si="114"/>
        <v>-0.176111111111112</v>
      </c>
      <c r="AA92" s="65">
        <f t="shared" si="115"/>
        <v>-0.17611111111111155</v>
      </c>
      <c r="AB92" s="36"/>
      <c r="AC92" s="14">
        <f t="shared" si="95"/>
        <v>-0.1140370176385707</v>
      </c>
      <c r="AD92" s="57">
        <f t="shared" si="96"/>
        <v>-1.12E-2</v>
      </c>
      <c r="AE92" s="41"/>
      <c r="AF92" s="14"/>
      <c r="AG92" s="18"/>
      <c r="AI92" s="20">
        <f t="shared" si="87"/>
        <v>-4.1445001420669048</v>
      </c>
      <c r="AJ92" s="20">
        <f t="shared" si="88"/>
        <v>-4.1375398797767753</v>
      </c>
      <c r="AK92" s="21">
        <f t="shared" si="92"/>
        <v>2.95</v>
      </c>
      <c r="AL92" s="21">
        <f t="shared" si="97"/>
        <v>2.9844444444444442</v>
      </c>
      <c r="AM92" s="26">
        <f t="shared" si="98"/>
        <v>2.9844444444444447</v>
      </c>
      <c r="AN92" s="26">
        <f t="shared" si="99"/>
        <v>0</v>
      </c>
      <c r="AO92" s="65">
        <f t="shared" si="100"/>
        <v>3.44444444444445E-2</v>
      </c>
      <c r="AP92" s="36"/>
      <c r="AQ92" s="14">
        <f t="shared" si="81"/>
        <v>-0.40336665544511535</v>
      </c>
      <c r="AR92" s="57">
        <f t="shared" si="105"/>
        <v>-3.9600000000000003E-2</v>
      </c>
      <c r="AS92" s="14"/>
      <c r="AT92" s="14"/>
      <c r="AU92" s="23"/>
      <c r="AV92" s="9"/>
      <c r="AW92" s="20">
        <f t="shared" si="89"/>
        <v>-1.6527262422006099</v>
      </c>
      <c r="AX92" s="20">
        <f t="shared" si="90"/>
        <v>-1.6318454553302224</v>
      </c>
      <c r="AY92" s="21">
        <f t="shared" si="91"/>
        <v>3.8358823529411752</v>
      </c>
      <c r="AZ92" s="21">
        <f t="shared" si="101"/>
        <v>3.8291053921568623</v>
      </c>
      <c r="BA92" s="26">
        <f t="shared" si="102"/>
        <v>3.8212822258533046</v>
      </c>
      <c r="BB92" s="26">
        <f t="shared" si="103"/>
        <v>-7.823166303557727E-3</v>
      </c>
      <c r="BC92" s="65">
        <f t="shared" si="104"/>
        <v>-1.4600127087870618E-2</v>
      </c>
      <c r="BD92" s="36"/>
      <c r="BE92" s="14">
        <f t="shared" si="82"/>
        <v>0.88084415458465271</v>
      </c>
      <c r="BF92" s="57">
        <f t="shared" si="93"/>
        <v>-2.9499999999999998E-2</v>
      </c>
      <c r="BG92" s="14"/>
      <c r="BH92" s="14"/>
      <c r="BI92" s="23"/>
      <c r="BK92" s="20"/>
      <c r="BL92" s="80"/>
      <c r="BM92" s="21"/>
      <c r="BN92" s="21"/>
      <c r="BO92" s="26"/>
      <c r="BP92" s="26"/>
      <c r="BQ92" s="65"/>
      <c r="BR92" s="36"/>
      <c r="BS92" s="14"/>
      <c r="BT92" s="57"/>
      <c r="BU92" s="41"/>
      <c r="BV92" s="49"/>
    </row>
    <row r="93" spans="1:74" ht="15.75">
      <c r="A93" s="70">
        <f t="shared" si="83"/>
        <v>4.9999999999998934E-3</v>
      </c>
      <c r="B93" s="5">
        <v>-4.8650000000000002</v>
      </c>
      <c r="C93" s="75">
        <v>2.98</v>
      </c>
      <c r="D93" s="75">
        <v>0.05</v>
      </c>
      <c r="G93" s="20">
        <f t="shared" si="79"/>
        <v>-0.48958907712073396</v>
      </c>
      <c r="H93" s="85">
        <f t="shared" si="80"/>
        <v>-0.48881571464405293</v>
      </c>
      <c r="I93" s="21">
        <f t="shared" si="106"/>
        <v>3.6</v>
      </c>
      <c r="J93" s="21">
        <f t="shared" si="107"/>
        <v>3.6</v>
      </c>
      <c r="K93" s="26">
        <f t="shared" si="108"/>
        <v>3.7333333333333334</v>
      </c>
      <c r="L93" s="26">
        <f t="shared" si="109"/>
        <v>0.1333333333333333</v>
      </c>
      <c r="M93" s="65">
        <f t="shared" si="110"/>
        <v>0.1333333333333333</v>
      </c>
      <c r="O93" s="14">
        <f t="shared" si="94"/>
        <v>-0.46703335800736623</v>
      </c>
      <c r="P93" s="57">
        <f t="shared" si="84"/>
        <v>3.0100000000000001E-3</v>
      </c>
      <c r="U93" s="20">
        <f t="shared" si="85"/>
        <v>-2.715326285162202</v>
      </c>
      <c r="V93" s="20">
        <f t="shared" si="86"/>
        <v>-2.7130061977321591</v>
      </c>
      <c r="W93" s="21">
        <f t="shared" si="111"/>
        <v>3.8149999999999999</v>
      </c>
      <c r="X93" s="21">
        <f t="shared" si="112"/>
        <v>3.7816666666666667</v>
      </c>
      <c r="Y93" s="26">
        <f t="shared" si="113"/>
        <v>3.6655555555555548</v>
      </c>
      <c r="Z93" s="26">
        <f t="shared" si="114"/>
        <v>-0.11611111111111194</v>
      </c>
      <c r="AA93" s="65">
        <f t="shared" si="115"/>
        <v>-0.14944444444444516</v>
      </c>
      <c r="AB93" s="36"/>
      <c r="AC93" s="14">
        <f t="shared" si="95"/>
        <v>0.55123696186972437</v>
      </c>
      <c r="AD93" s="57">
        <f t="shared" si="96"/>
        <v>-1.12E-2</v>
      </c>
      <c r="AE93" s="41"/>
      <c r="AF93" s="14"/>
      <c r="AG93" s="18"/>
      <c r="AI93" s="20">
        <f t="shared" si="87"/>
        <v>-4.1305796174866467</v>
      </c>
      <c r="AJ93" s="20">
        <f t="shared" si="88"/>
        <v>-4.1236193551965172</v>
      </c>
      <c r="AK93" s="21">
        <f t="shared" si="92"/>
        <v>2.92</v>
      </c>
      <c r="AL93" s="21">
        <f t="shared" si="97"/>
        <v>2.9188888888888891</v>
      </c>
      <c r="AM93" s="26">
        <f t="shared" si="98"/>
        <v>2.985740740740741</v>
      </c>
      <c r="AN93" s="26">
        <f t="shared" si="99"/>
        <v>6.685185185185194E-2</v>
      </c>
      <c r="AO93" s="65">
        <f t="shared" si="100"/>
        <v>6.5740740740741099E-2</v>
      </c>
      <c r="AP93" s="36"/>
      <c r="AQ93" s="14">
        <f t="shared" si="81"/>
        <v>0.27917858477807922</v>
      </c>
      <c r="AR93" s="57">
        <f t="shared" si="105"/>
        <v>-3.9600000000000003E-2</v>
      </c>
      <c r="AS93" s="14"/>
      <c r="AT93" s="14"/>
      <c r="AU93" s="23"/>
      <c r="AV93" s="9"/>
      <c r="AW93" s="20">
        <f t="shared" si="89"/>
        <v>-1.6109646684598347</v>
      </c>
      <c r="AX93" s="20">
        <f t="shared" si="90"/>
        <v>-1.5900838815894471</v>
      </c>
      <c r="AY93" s="21">
        <f t="shared" si="91"/>
        <v>3.7970588235294116</v>
      </c>
      <c r="AZ93" s="21">
        <f t="shared" si="101"/>
        <v>3.8613725490196074</v>
      </c>
      <c r="BA93" s="26">
        <f t="shared" si="102"/>
        <v>3.8118100036310825</v>
      </c>
      <c r="BB93" s="26">
        <f t="shared" si="103"/>
        <v>-4.9562545388524892E-2</v>
      </c>
      <c r="BC93" s="65">
        <f t="shared" si="104"/>
        <v>1.4751180101670869E-2</v>
      </c>
      <c r="BD93" s="36"/>
      <c r="BE93" s="14">
        <f t="shared" si="82"/>
        <v>0.97906550811423365</v>
      </c>
      <c r="BF93" s="57">
        <f t="shared" si="93"/>
        <v>-2.9499999999999998E-2</v>
      </c>
      <c r="BG93" s="14"/>
      <c r="BH93" s="14"/>
      <c r="BI93" s="23"/>
      <c r="BK93" s="20"/>
      <c r="BL93" s="80"/>
      <c r="BM93" s="21"/>
      <c r="BN93" s="21"/>
      <c r="BO93" s="26"/>
      <c r="BP93" s="26"/>
      <c r="BQ93" s="65"/>
      <c r="BR93" s="36"/>
      <c r="BS93" s="14"/>
      <c r="BT93" s="57"/>
      <c r="BU93" s="41"/>
      <c r="BV93" s="49"/>
    </row>
    <row r="94" spans="1:74" ht="15.75">
      <c r="A94" s="70">
        <f t="shared" si="83"/>
        <v>4.9999999999998934E-3</v>
      </c>
      <c r="B94" s="5">
        <v>-4.8600000000000003</v>
      </c>
      <c r="C94" s="75">
        <v>3.06</v>
      </c>
      <c r="D94" s="75">
        <v>0.05</v>
      </c>
      <c r="G94" s="20">
        <f t="shared" si="79"/>
        <v>-0.48804235216737191</v>
      </c>
      <c r="H94" s="85">
        <f t="shared" si="80"/>
        <v>-0.48726898969069088</v>
      </c>
      <c r="I94" s="21">
        <f t="shared" si="106"/>
        <v>3.6950000000000003</v>
      </c>
      <c r="J94" s="21">
        <f t="shared" si="107"/>
        <v>3.6933333333333334</v>
      </c>
      <c r="K94" s="26">
        <f t="shared" si="108"/>
        <v>3.7711111111111109</v>
      </c>
      <c r="L94" s="26">
        <f t="shared" si="109"/>
        <v>7.7777777777777501E-2</v>
      </c>
      <c r="M94" s="65">
        <f t="shared" si="110"/>
        <v>7.6111111111110574E-2</v>
      </c>
      <c r="O94" s="14">
        <f t="shared" si="94"/>
        <v>-0.92614663015271803</v>
      </c>
      <c r="P94" s="57">
        <f t="shared" si="84"/>
        <v>3.0100000000000001E-3</v>
      </c>
      <c r="U94" s="20">
        <f t="shared" si="85"/>
        <v>-2.7106861103021158</v>
      </c>
      <c r="V94" s="20">
        <f t="shared" si="86"/>
        <v>-2.708366022872073</v>
      </c>
      <c r="W94" s="21">
        <f t="shared" si="111"/>
        <v>3.73</v>
      </c>
      <c r="X94" s="21">
        <f t="shared" si="112"/>
        <v>3.7266666666666666</v>
      </c>
      <c r="Y94" s="26">
        <f t="shared" si="113"/>
        <v>3.6933333333333329</v>
      </c>
      <c r="Z94" s="26">
        <f t="shared" si="114"/>
        <v>-3.3333333333333659E-2</v>
      </c>
      <c r="AA94" s="65">
        <f t="shared" si="115"/>
        <v>-3.6666666666667069E-2</v>
      </c>
      <c r="AB94" s="36"/>
      <c r="AC94" s="14">
        <f t="shared" si="95"/>
        <v>0.95858104060268934</v>
      </c>
      <c r="AD94" s="57">
        <f t="shared" si="96"/>
        <v>-1.12E-2</v>
      </c>
      <c r="AE94" s="41"/>
      <c r="AF94" s="14"/>
      <c r="AG94" s="18"/>
      <c r="AI94" s="20">
        <f t="shared" si="87"/>
        <v>-4.1166590929063887</v>
      </c>
      <c r="AJ94" s="20">
        <f t="shared" si="88"/>
        <v>-4.1096988306162592</v>
      </c>
      <c r="AK94" s="21">
        <f t="shared" si="92"/>
        <v>2.8866666666666667</v>
      </c>
      <c r="AL94" s="21">
        <f t="shared" si="97"/>
        <v>2.936666666666667</v>
      </c>
      <c r="AM94" s="26">
        <f t="shared" si="98"/>
        <v>3.0042592592592587</v>
      </c>
      <c r="AN94" s="26">
        <f t="shared" si="99"/>
        <v>6.759259259259176E-2</v>
      </c>
      <c r="AO94" s="65">
        <f t="shared" si="100"/>
        <v>0.11759259259259203</v>
      </c>
      <c r="AP94" s="36"/>
      <c r="AQ94" s="14">
        <f t="shared" si="81"/>
        <v>0.83109306245925696</v>
      </c>
      <c r="AR94" s="57">
        <f t="shared" si="105"/>
        <v>-3.9600000000000003E-2</v>
      </c>
      <c r="AS94" s="14"/>
      <c r="AT94" s="14"/>
      <c r="AU94" s="23"/>
      <c r="AV94" s="9"/>
      <c r="AW94" s="20">
        <f t="shared" si="89"/>
        <v>-1.5692030947190594</v>
      </c>
      <c r="AX94" s="20">
        <f t="shared" si="90"/>
        <v>-1.5483223078486719</v>
      </c>
      <c r="AY94" s="21">
        <f t="shared" si="91"/>
        <v>3.9511764705882353</v>
      </c>
      <c r="AZ94" s="21">
        <f t="shared" si="101"/>
        <v>3.8758932461873634</v>
      </c>
      <c r="BA94" s="26">
        <f t="shared" si="102"/>
        <v>3.8291364897810976</v>
      </c>
      <c r="BB94" s="26">
        <f t="shared" si="103"/>
        <v>-4.6756756406265865E-2</v>
      </c>
      <c r="BC94" s="65">
        <f t="shared" si="104"/>
        <v>-0.12203998080713774</v>
      </c>
      <c r="BD94" s="36"/>
      <c r="BE94" s="14">
        <f t="shared" si="82"/>
        <v>0.61917122929608304</v>
      </c>
      <c r="BF94" s="57">
        <f t="shared" si="93"/>
        <v>-2.9499999999999998E-2</v>
      </c>
      <c r="BG94" s="14"/>
      <c r="BH94" s="14"/>
      <c r="BI94" s="23"/>
      <c r="BK94" s="20"/>
      <c r="BL94" s="80"/>
      <c r="BM94" s="21"/>
      <c r="BN94" s="21"/>
      <c r="BO94" s="26"/>
      <c r="BP94" s="26"/>
      <c r="BQ94" s="65"/>
      <c r="BR94" s="36"/>
      <c r="BS94" s="14"/>
      <c r="BT94" s="57"/>
      <c r="BU94" s="41"/>
      <c r="BV94" s="49"/>
    </row>
    <row r="95" spans="1:74" ht="15.75">
      <c r="A95" s="70">
        <f t="shared" si="83"/>
        <v>4.9999999999998934E-3</v>
      </c>
      <c r="B95" s="5">
        <v>-4.8550000000000004</v>
      </c>
      <c r="C95" s="75">
        <v>3.08</v>
      </c>
      <c r="D95" s="75">
        <v>0.06</v>
      </c>
      <c r="G95" s="20">
        <f t="shared" si="79"/>
        <v>-0.48649562721400985</v>
      </c>
      <c r="H95" s="85">
        <f t="shared" si="80"/>
        <v>-0.48572226473732882</v>
      </c>
      <c r="I95" s="21">
        <f t="shared" si="106"/>
        <v>3.7850000000000001</v>
      </c>
      <c r="J95" s="21">
        <f t="shared" si="107"/>
        <v>3.7566666666666664</v>
      </c>
      <c r="K95" s="26">
        <f t="shared" si="108"/>
        <v>3.809444444444444</v>
      </c>
      <c r="L95" s="26">
        <f t="shared" si="109"/>
        <v>5.277777777777759E-2</v>
      </c>
      <c r="M95" s="65">
        <f t="shared" si="110"/>
        <v>2.4444444444443825E-2</v>
      </c>
      <c r="O95" s="14">
        <f t="shared" si="94"/>
        <v>-0.95190560107635691</v>
      </c>
      <c r="P95" s="57">
        <f t="shared" si="84"/>
        <v>3.0100000000000001E-3</v>
      </c>
      <c r="U95" s="20">
        <f t="shared" si="85"/>
        <v>-2.7060459354420296</v>
      </c>
      <c r="V95" s="20">
        <f t="shared" si="86"/>
        <v>-2.7037258480119868</v>
      </c>
      <c r="W95" s="21">
        <f t="shared" si="111"/>
        <v>3.6349999999999998</v>
      </c>
      <c r="X95" s="21">
        <f t="shared" si="112"/>
        <v>3.6516666666666668</v>
      </c>
      <c r="Y95" s="26">
        <f t="shared" si="113"/>
        <v>3.6983333333333337</v>
      </c>
      <c r="Z95" s="26">
        <f t="shared" si="114"/>
        <v>4.6666666666666856E-2</v>
      </c>
      <c r="AA95" s="65">
        <f t="shared" si="115"/>
        <v>6.3333333333333908E-2</v>
      </c>
      <c r="AB95" s="36"/>
      <c r="AC95" s="14">
        <f t="shared" si="95"/>
        <v>0.91739439699611425</v>
      </c>
      <c r="AD95" s="57">
        <f t="shared" si="96"/>
        <v>-1.12E-2</v>
      </c>
      <c r="AE95" s="41"/>
      <c r="AF95" s="14"/>
      <c r="AG95" s="18"/>
      <c r="AI95" s="20">
        <f t="shared" si="87"/>
        <v>-4.1027385683261306</v>
      </c>
      <c r="AJ95" s="20">
        <f t="shared" si="88"/>
        <v>-4.0957783060360011</v>
      </c>
      <c r="AK95" s="21">
        <f t="shared" si="92"/>
        <v>3.0033333333333334</v>
      </c>
      <c r="AL95" s="21">
        <f t="shared" si="97"/>
        <v>2.97</v>
      </c>
      <c r="AM95" s="26">
        <f t="shared" si="98"/>
        <v>3.0175925925925924</v>
      </c>
      <c r="AN95" s="26">
        <f t="shared" si="99"/>
        <v>4.7592592592592187E-2</v>
      </c>
      <c r="AO95" s="65">
        <f t="shared" si="100"/>
        <v>1.4259259259258972E-2</v>
      </c>
      <c r="AP95" s="36"/>
      <c r="AQ95" s="14">
        <f t="shared" si="81"/>
        <v>0.99412985964523193</v>
      </c>
      <c r="AR95" s="57">
        <f t="shared" si="105"/>
        <v>-3.9600000000000003E-2</v>
      </c>
      <c r="AS95" s="14"/>
      <c r="AT95" s="14"/>
      <c r="AU95" s="23"/>
      <c r="AV95" s="9"/>
      <c r="AW95" s="20">
        <f t="shared" si="89"/>
        <v>-1.5274415209782841</v>
      </c>
      <c r="AX95" s="20">
        <f t="shared" si="90"/>
        <v>-1.5065607341078966</v>
      </c>
      <c r="AY95" s="21">
        <f t="shared" si="91"/>
        <v>3.8794444444444443</v>
      </c>
      <c r="AZ95" s="21">
        <f t="shared" si="101"/>
        <v>3.8468736383442264</v>
      </c>
      <c r="BA95" s="26">
        <f t="shared" si="102"/>
        <v>3.8326067667807866</v>
      </c>
      <c r="BB95" s="26">
        <f t="shared" si="103"/>
        <v>-1.4266871563439754E-2</v>
      </c>
      <c r="BC95" s="65">
        <f t="shared" si="104"/>
        <v>-4.6837677663657651E-2</v>
      </c>
      <c r="BD95" s="36"/>
      <c r="BE95" s="14">
        <f t="shared" si="82"/>
        <v>-3.0440149031410936E-2</v>
      </c>
      <c r="BF95" s="57">
        <f t="shared" si="93"/>
        <v>-2.9499999999999998E-2</v>
      </c>
      <c r="BG95" s="14"/>
      <c r="BH95" s="14"/>
      <c r="BI95" s="23"/>
    </row>
    <row r="96" spans="1:74" ht="15.75">
      <c r="A96" s="70">
        <f t="shared" si="83"/>
        <v>5.0000000000007816E-3</v>
      </c>
      <c r="B96" s="5">
        <v>-4.8499999999999996</v>
      </c>
      <c r="C96" s="75">
        <v>3.3</v>
      </c>
      <c r="D96" s="75">
        <v>0.05</v>
      </c>
      <c r="G96" s="20">
        <f t="shared" si="79"/>
        <v>-0.4849489022606478</v>
      </c>
      <c r="H96" s="85">
        <f t="shared" si="80"/>
        <v>-0.48417553978396677</v>
      </c>
      <c r="I96" s="21">
        <f t="shared" si="106"/>
        <v>3.79</v>
      </c>
      <c r="J96" s="21">
        <f t="shared" si="107"/>
        <v>3.8550000000000004</v>
      </c>
      <c r="K96" s="26">
        <f t="shared" si="108"/>
        <v>3.8750000000000009</v>
      </c>
      <c r="L96" s="26">
        <f t="shared" si="109"/>
        <v>2.0000000000000462E-2</v>
      </c>
      <c r="M96" s="65">
        <f t="shared" si="110"/>
        <v>8.5000000000000853E-2</v>
      </c>
      <c r="O96" s="14">
        <f t="shared" si="94"/>
        <v>-0.53225736200403739</v>
      </c>
      <c r="P96" s="57">
        <f t="shared" si="84"/>
        <v>3.0100000000000001E-3</v>
      </c>
      <c r="U96" s="20">
        <f t="shared" si="85"/>
        <v>-2.7014057605819435</v>
      </c>
      <c r="V96" s="20">
        <f t="shared" si="86"/>
        <v>-2.6990856731519006</v>
      </c>
      <c r="W96" s="21">
        <f t="shared" si="111"/>
        <v>3.59</v>
      </c>
      <c r="X96" s="21">
        <f t="shared" si="112"/>
        <v>3.5983333333333332</v>
      </c>
      <c r="Y96" s="26">
        <f t="shared" si="113"/>
        <v>3.6616666666666666</v>
      </c>
      <c r="Z96" s="26">
        <f t="shared" si="114"/>
        <v>6.3333333333333464E-2</v>
      </c>
      <c r="AA96" s="65">
        <f t="shared" si="115"/>
        <v>7.1666666666666767E-2</v>
      </c>
      <c r="AB96" s="36"/>
      <c r="AC96" s="14">
        <f t="shared" si="95"/>
        <v>0.44694871933203018</v>
      </c>
      <c r="AD96" s="57">
        <f t="shared" si="96"/>
        <v>-1.12E-2</v>
      </c>
      <c r="AE96" s="41"/>
      <c r="AF96" s="14"/>
      <c r="AG96" s="18"/>
      <c r="AI96" s="20">
        <f t="shared" si="87"/>
        <v>-4.0888180437458725</v>
      </c>
      <c r="AJ96" s="20">
        <f t="shared" si="88"/>
        <v>-4.0818577814557431</v>
      </c>
      <c r="AK96" s="21">
        <f t="shared" si="92"/>
        <v>3.0199999999999996</v>
      </c>
      <c r="AL96" s="21">
        <f t="shared" si="97"/>
        <v>3.0227777777777778</v>
      </c>
      <c r="AM96" s="26">
        <f t="shared" si="98"/>
        <v>3.0161111111111114</v>
      </c>
      <c r="AN96" s="26">
        <f t="shared" si="99"/>
        <v>-6.6666666666663765E-3</v>
      </c>
      <c r="AO96" s="65">
        <f t="shared" si="100"/>
        <v>-3.8888888888881645E-3</v>
      </c>
      <c r="AP96" s="36"/>
      <c r="AQ96" s="14">
        <f t="shared" si="81"/>
        <v>0.69200224698052115</v>
      </c>
      <c r="AR96" s="57">
        <f t="shared" si="105"/>
        <v>-3.9600000000000003E-2</v>
      </c>
      <c r="AS96" s="14"/>
      <c r="AT96" s="14"/>
      <c r="AU96" s="23"/>
      <c r="AV96" s="9"/>
      <c r="AW96" s="20">
        <f t="shared" si="89"/>
        <v>-1.4856799472375088</v>
      </c>
      <c r="AX96" s="20">
        <f t="shared" si="90"/>
        <v>-1.4647991603671213</v>
      </c>
      <c r="AY96" s="21">
        <f t="shared" si="91"/>
        <v>3.71</v>
      </c>
      <c r="AZ96" s="21">
        <f t="shared" si="101"/>
        <v>3.7718148148148152</v>
      </c>
      <c r="BA96" s="26">
        <f t="shared" si="102"/>
        <v>3.8376762112252312</v>
      </c>
      <c r="BB96" s="26">
        <f t="shared" si="103"/>
        <v>6.5861396410415995E-2</v>
      </c>
      <c r="BC96" s="65">
        <f t="shared" si="104"/>
        <v>0.12767621122523121</v>
      </c>
      <c r="BD96" s="36"/>
      <c r="BE96" s="14">
        <f t="shared" si="82"/>
        <v>-0.66580824332253485</v>
      </c>
      <c r="BF96" s="57">
        <f t="shared" si="93"/>
        <v>-2.9499999999999998E-2</v>
      </c>
      <c r="BG96" s="14"/>
      <c r="BH96" s="14"/>
      <c r="BI96" s="23"/>
    </row>
    <row r="97" spans="1:61" ht="15.75">
      <c r="A97" s="70">
        <f t="shared" si="83"/>
        <v>4.9999999999998934E-3</v>
      </c>
      <c r="B97" s="5">
        <v>-4.8449999999999998</v>
      </c>
      <c r="C97" s="75">
        <v>3.24</v>
      </c>
      <c r="D97" s="75">
        <v>0.05</v>
      </c>
      <c r="G97" s="20">
        <f t="shared" si="79"/>
        <v>-0.48340217730728574</v>
      </c>
      <c r="H97" s="85">
        <f t="shared" si="80"/>
        <v>-0.48262881483060471</v>
      </c>
      <c r="I97" s="21">
        <f t="shared" si="106"/>
        <v>3.99</v>
      </c>
      <c r="J97" s="21">
        <f t="shared" si="107"/>
        <v>3.9833333333333329</v>
      </c>
      <c r="K97" s="26">
        <f t="shared" si="108"/>
        <v>3.9616666666666669</v>
      </c>
      <c r="L97" s="26">
        <f t="shared" si="109"/>
        <v>-2.1666666666666057E-2</v>
      </c>
      <c r="M97" s="65">
        <f t="shared" si="110"/>
        <v>-2.8333333333333321E-2</v>
      </c>
      <c r="O97" s="14">
        <f t="shared" si="94"/>
        <v>0.13644001213165646</v>
      </c>
      <c r="P97" s="57">
        <f t="shared" si="84"/>
        <v>3.0100000000000001E-3</v>
      </c>
      <c r="U97" s="20">
        <f t="shared" si="85"/>
        <v>-2.6967655857218573</v>
      </c>
      <c r="V97" s="20">
        <f t="shared" si="86"/>
        <v>-2.6944454982918145</v>
      </c>
      <c r="W97" s="21">
        <f t="shared" si="111"/>
        <v>3.57</v>
      </c>
      <c r="X97" s="21">
        <f t="shared" si="112"/>
        <v>3.6133333333333333</v>
      </c>
      <c r="Y97" s="26">
        <f t="shared" si="113"/>
        <v>3.605</v>
      </c>
      <c r="Z97" s="26">
        <f t="shared" si="114"/>
        <v>-8.3333333333333037E-3</v>
      </c>
      <c r="AA97" s="65">
        <f t="shared" si="115"/>
        <v>3.5000000000000142E-2</v>
      </c>
      <c r="AB97" s="36"/>
      <c r="AC97" s="14">
        <f t="shared" si="95"/>
        <v>-0.23262923138921471</v>
      </c>
      <c r="AD97" s="57">
        <f t="shared" si="96"/>
        <v>-1.12E-2</v>
      </c>
      <c r="AE97" s="41"/>
      <c r="AF97" s="14"/>
      <c r="AG97" s="18"/>
      <c r="AI97" s="20">
        <f t="shared" si="87"/>
        <v>-4.0748975191656145</v>
      </c>
      <c r="AJ97" s="20">
        <f t="shared" si="88"/>
        <v>-4.067937256875485</v>
      </c>
      <c r="AK97" s="21">
        <f t="shared" si="92"/>
        <v>3.0449999999999999</v>
      </c>
      <c r="AL97" s="21">
        <f t="shared" si="97"/>
        <v>3.0461111111111112</v>
      </c>
      <c r="AM97" s="26">
        <f t="shared" si="98"/>
        <v>3.0166666666666666</v>
      </c>
      <c r="AN97" s="26">
        <f t="shared" si="99"/>
        <v>-2.9444444444444606E-2</v>
      </c>
      <c r="AO97" s="65">
        <f t="shared" si="100"/>
        <v>-2.8333333333333321E-2</v>
      </c>
      <c r="AP97" s="36"/>
      <c r="AQ97" s="14">
        <f t="shared" si="81"/>
        <v>6.6079092205331133E-2</v>
      </c>
      <c r="AR97" s="57">
        <f t="shared" si="105"/>
        <v>-3.9600000000000003E-2</v>
      </c>
      <c r="AS97" s="14"/>
      <c r="AT97" s="14"/>
      <c r="AU97" s="23"/>
      <c r="AV97" s="9"/>
      <c r="AW97" s="20">
        <f t="shared" si="89"/>
        <v>-1.4439183734967336</v>
      </c>
      <c r="AX97" s="20">
        <f t="shared" si="90"/>
        <v>-1.4230375866263461</v>
      </c>
      <c r="AY97" s="21">
        <f t="shared" si="91"/>
        <v>3.726</v>
      </c>
      <c r="AZ97" s="21">
        <f t="shared" si="101"/>
        <v>3.7669206349206346</v>
      </c>
      <c r="BA97" s="26">
        <f t="shared" si="102"/>
        <v>3.8432130926444654</v>
      </c>
      <c r="BB97" s="26">
        <f t="shared" si="103"/>
        <v>7.6292457723830864E-2</v>
      </c>
      <c r="BC97" s="65">
        <f t="shared" si="104"/>
        <v>0.11721309264446544</v>
      </c>
      <c r="BD97" s="36"/>
      <c r="BE97" s="14">
        <f t="shared" si="82"/>
        <v>-0.98963726092866233</v>
      </c>
      <c r="BF97" s="57">
        <f t="shared" si="93"/>
        <v>-2.9499999999999998E-2</v>
      </c>
      <c r="BG97" s="14"/>
      <c r="BH97" s="14"/>
      <c r="BI97" s="23"/>
    </row>
    <row r="98" spans="1:61" ht="15.75">
      <c r="A98" s="70">
        <f t="shared" si="83"/>
        <v>4.9999999999998934E-3</v>
      </c>
      <c r="B98" s="5">
        <v>-4.84</v>
      </c>
      <c r="C98" s="75">
        <v>3.04</v>
      </c>
      <c r="D98" s="75">
        <v>0.06</v>
      </c>
      <c r="G98" s="20">
        <f t="shared" si="79"/>
        <v>-0.48185545235392369</v>
      </c>
      <c r="H98" s="85">
        <f t="shared" si="80"/>
        <v>-0.48108208987724266</v>
      </c>
      <c r="I98" s="21">
        <f t="shared" si="106"/>
        <v>4.17</v>
      </c>
      <c r="J98" s="21">
        <f t="shared" si="107"/>
        <v>4.0933333333333337</v>
      </c>
      <c r="K98" s="26">
        <f t="shared" si="108"/>
        <v>4.0449999999999999</v>
      </c>
      <c r="L98" s="26">
        <f t="shared" si="109"/>
        <v>-4.8333333333333783E-2</v>
      </c>
      <c r="M98" s="65">
        <f t="shared" si="110"/>
        <v>-0.125</v>
      </c>
      <c r="O98" s="14">
        <f t="shared" si="94"/>
        <v>0.7412955882290988</v>
      </c>
      <c r="P98" s="57">
        <f t="shared" si="84"/>
        <v>3.0100000000000001E-3</v>
      </c>
      <c r="U98" s="20">
        <f t="shared" si="85"/>
        <v>-2.6921254108617712</v>
      </c>
      <c r="V98" s="20">
        <f t="shared" si="86"/>
        <v>-2.6898053234317283</v>
      </c>
      <c r="W98" s="21">
        <f t="shared" si="111"/>
        <v>3.6799999999999997</v>
      </c>
      <c r="X98" s="21">
        <f t="shared" si="112"/>
        <v>3.6433333333333331</v>
      </c>
      <c r="Y98" s="26">
        <f t="shared" si="113"/>
        <v>3.5361111111111105</v>
      </c>
      <c r="Z98" s="26">
        <f t="shared" si="114"/>
        <v>-0.10722222222222255</v>
      </c>
      <c r="AA98" s="65">
        <f t="shared" si="115"/>
        <v>-0.14388888888888918</v>
      </c>
      <c r="AB98" s="36"/>
      <c r="AC98" s="14">
        <f t="shared" si="95"/>
        <v>-0.80335737935752838</v>
      </c>
      <c r="AD98" s="57">
        <f t="shared" si="96"/>
        <v>-1.12E-2</v>
      </c>
      <c r="AE98" s="41"/>
      <c r="AF98" s="14"/>
      <c r="AG98" s="18"/>
      <c r="AI98" s="20">
        <f t="shared" si="87"/>
        <v>-4.0609769945853564</v>
      </c>
      <c r="AJ98" s="20">
        <f t="shared" si="88"/>
        <v>-4.054016732295227</v>
      </c>
      <c r="AK98" s="21">
        <f t="shared" si="92"/>
        <v>3.0733333333333337</v>
      </c>
      <c r="AL98" s="21">
        <f t="shared" si="97"/>
        <v>3.098333333333334</v>
      </c>
      <c r="AM98" s="26">
        <f t="shared" si="98"/>
        <v>3.0511111111111116</v>
      </c>
      <c r="AN98" s="26">
        <f t="shared" si="99"/>
        <v>-4.7222222222222499E-2</v>
      </c>
      <c r="AO98" s="65">
        <f t="shared" si="100"/>
        <v>-2.2222222222222143E-2</v>
      </c>
      <c r="AP98" s="36"/>
      <c r="AQ98" s="14">
        <f t="shared" si="81"/>
        <v>-0.59076320420001593</v>
      </c>
      <c r="AR98" s="57">
        <f t="shared" si="105"/>
        <v>-3.9600000000000003E-2</v>
      </c>
      <c r="AS98" s="14"/>
      <c r="AT98" s="14"/>
      <c r="AU98" s="23"/>
      <c r="AV98" s="9"/>
      <c r="AW98" s="20">
        <f t="shared" si="89"/>
        <v>-1.4021567997559583</v>
      </c>
      <c r="AX98" s="20">
        <f t="shared" si="90"/>
        <v>-1.3812760128855708</v>
      </c>
      <c r="AY98" s="21">
        <f t="shared" si="91"/>
        <v>3.8647619047619046</v>
      </c>
      <c r="AZ98" s="21">
        <f t="shared" si="101"/>
        <v>3.8218412698412698</v>
      </c>
      <c r="BA98" s="26">
        <f t="shared" si="102"/>
        <v>3.8623229588131553</v>
      </c>
      <c r="BB98" s="26">
        <f t="shared" si="103"/>
        <v>4.0481688971885532E-2</v>
      </c>
      <c r="BC98" s="65">
        <f t="shared" si="104"/>
        <v>-2.4389459487492715E-3</v>
      </c>
      <c r="BD98" s="36"/>
      <c r="BE98" s="14">
        <f t="shared" si="82"/>
        <v>-0.85040400555324192</v>
      </c>
      <c r="BF98" s="57">
        <f t="shared" si="93"/>
        <v>-2.9499999999999998E-2</v>
      </c>
      <c r="BG98" s="14"/>
      <c r="BH98" s="14"/>
      <c r="BI98" s="23"/>
    </row>
    <row r="99" spans="1:61" ht="15.75">
      <c r="A99" s="70">
        <f t="shared" si="83"/>
        <v>4.9999999999998934E-3</v>
      </c>
      <c r="B99" s="5">
        <v>-4.835</v>
      </c>
      <c r="C99" s="75">
        <v>2.96</v>
      </c>
      <c r="D99" s="75">
        <v>0.06</v>
      </c>
      <c r="G99" s="20">
        <f t="shared" si="79"/>
        <v>-0.48030872740056163</v>
      </c>
      <c r="H99" s="85">
        <f t="shared" si="80"/>
        <v>-0.4795353649238806</v>
      </c>
      <c r="I99" s="21">
        <f t="shared" si="106"/>
        <v>4.12</v>
      </c>
      <c r="J99" s="21">
        <f t="shared" si="107"/>
        <v>4.169999999999999</v>
      </c>
      <c r="K99" s="26">
        <f t="shared" si="108"/>
        <v>4.1205555555555557</v>
      </c>
      <c r="L99" s="26">
        <f t="shared" si="109"/>
        <v>-4.9444444444443292E-2</v>
      </c>
      <c r="M99" s="65">
        <f t="shared" si="110"/>
        <v>5.555555555556424E-4</v>
      </c>
      <c r="O99" s="14">
        <f t="shared" si="94"/>
        <v>0.99929072001138941</v>
      </c>
      <c r="P99" s="57">
        <f t="shared" si="84"/>
        <v>3.0100000000000001E-3</v>
      </c>
      <c r="U99" s="20">
        <f t="shared" si="85"/>
        <v>-2.687485236001685</v>
      </c>
      <c r="V99" s="20">
        <f t="shared" si="86"/>
        <v>-2.6851651485716421</v>
      </c>
      <c r="W99" s="21">
        <f t="shared" si="111"/>
        <v>3.68</v>
      </c>
      <c r="X99" s="21">
        <f t="shared" si="112"/>
        <v>3.605</v>
      </c>
      <c r="Y99" s="26">
        <f t="shared" si="113"/>
        <v>3.4822222222222221</v>
      </c>
      <c r="Z99" s="26">
        <f t="shared" si="114"/>
        <v>-0.12277777777777787</v>
      </c>
      <c r="AA99" s="65">
        <f t="shared" si="115"/>
        <v>-0.19777777777777805</v>
      </c>
      <c r="AB99" s="36"/>
      <c r="AC99" s="14">
        <f t="shared" si="95"/>
        <v>-0.99818568120171625</v>
      </c>
      <c r="AD99" s="57">
        <f t="shared" si="96"/>
        <v>-1.12E-2</v>
      </c>
      <c r="AE99" s="41"/>
      <c r="AF99" s="14"/>
      <c r="AG99" s="18"/>
      <c r="AI99" s="20">
        <f t="shared" si="87"/>
        <v>-4.0470564700050984</v>
      </c>
      <c r="AJ99" s="20">
        <f t="shared" si="88"/>
        <v>-4.0400962077149689</v>
      </c>
      <c r="AK99" s="21">
        <f t="shared" si="92"/>
        <v>3.1766666666666672</v>
      </c>
      <c r="AL99" s="21">
        <f t="shared" si="97"/>
        <v>3.1066666666666669</v>
      </c>
      <c r="AM99" s="26">
        <f t="shared" si="98"/>
        <v>3.0770370370370372</v>
      </c>
      <c r="AN99" s="26">
        <f t="shared" si="99"/>
        <v>-2.9629629629629672E-2</v>
      </c>
      <c r="AO99" s="65">
        <f t="shared" si="100"/>
        <v>-9.9629629629629957E-2</v>
      </c>
      <c r="AP99" s="36"/>
      <c r="AQ99" s="14">
        <f t="shared" si="81"/>
        <v>-0.9711808317585463</v>
      </c>
      <c r="AR99" s="57">
        <f t="shared" si="105"/>
        <v>-3.9600000000000003E-2</v>
      </c>
      <c r="AS99" s="14"/>
      <c r="AT99" s="14"/>
      <c r="AU99" s="23"/>
      <c r="AV99" s="9"/>
      <c r="AW99" s="20">
        <f t="shared" si="89"/>
        <v>-1.360395226015183</v>
      </c>
      <c r="AX99" s="20">
        <f t="shared" si="90"/>
        <v>-1.3395144391447955</v>
      </c>
      <c r="AY99" s="21">
        <f t="shared" si="91"/>
        <v>3.8747619047619044</v>
      </c>
      <c r="AZ99" s="21">
        <f t="shared" si="101"/>
        <v>3.8798412698412701</v>
      </c>
      <c r="BA99" s="26">
        <f t="shared" si="102"/>
        <v>3.8374832451499126</v>
      </c>
      <c r="BB99" s="26">
        <f t="shared" si="103"/>
        <v>-4.2358024691357521E-2</v>
      </c>
      <c r="BC99" s="65">
        <f t="shared" si="104"/>
        <v>-3.7278659611991838E-2</v>
      </c>
      <c r="BD99" s="36"/>
      <c r="BE99" s="14">
        <f t="shared" si="82"/>
        <v>-0.31325726479170157</v>
      </c>
      <c r="BF99" s="57">
        <f t="shared" si="93"/>
        <v>-2.9499999999999998E-2</v>
      </c>
      <c r="BG99" s="14"/>
      <c r="BH99" s="14"/>
      <c r="BI99" s="23"/>
    </row>
    <row r="100" spans="1:61" ht="15.75">
      <c r="A100" s="70">
        <f t="shared" si="83"/>
        <v>4.9999999999998934E-3</v>
      </c>
      <c r="B100" s="5">
        <v>-4.83</v>
      </c>
      <c r="C100" s="75">
        <v>2.85</v>
      </c>
      <c r="D100" s="75">
        <v>0.06</v>
      </c>
      <c r="G100" s="20">
        <f t="shared" si="79"/>
        <v>-0.47876200244719957</v>
      </c>
      <c r="H100" s="85">
        <f t="shared" si="80"/>
        <v>-0.47798863997051855</v>
      </c>
      <c r="I100" s="21">
        <f t="shared" si="106"/>
        <v>4.22</v>
      </c>
      <c r="J100" s="21">
        <f t="shared" si="107"/>
        <v>4.208333333333333</v>
      </c>
      <c r="K100" s="26">
        <f t="shared" si="108"/>
        <v>4.18</v>
      </c>
      <c r="L100" s="26">
        <f t="shared" si="109"/>
        <v>-2.8333333333333321E-2</v>
      </c>
      <c r="M100" s="65">
        <f t="shared" si="110"/>
        <v>-4.0000000000000036E-2</v>
      </c>
      <c r="O100" s="14">
        <f t="shared" si="94"/>
        <v>0.78970661802105879</v>
      </c>
      <c r="P100" s="57">
        <f t="shared" si="84"/>
        <v>3.0100000000000001E-3</v>
      </c>
      <c r="U100" s="20">
        <f t="shared" si="85"/>
        <v>-2.6828450611415988</v>
      </c>
      <c r="V100" s="20">
        <f t="shared" si="86"/>
        <v>-2.680524973711556</v>
      </c>
      <c r="W100" s="21">
        <f t="shared" si="111"/>
        <v>3.4550000000000001</v>
      </c>
      <c r="X100" s="21">
        <f t="shared" si="112"/>
        <v>3.4750000000000001</v>
      </c>
      <c r="Y100" s="26">
        <f t="shared" si="113"/>
        <v>3.4272222222222224</v>
      </c>
      <c r="Z100" s="26">
        <f t="shared" si="114"/>
        <v>-4.7777777777777697E-2</v>
      </c>
      <c r="AA100" s="65">
        <f t="shared" si="115"/>
        <v>-2.7777777777777679E-2</v>
      </c>
      <c r="AB100" s="36"/>
      <c r="AC100" s="14">
        <f t="shared" si="95"/>
        <v>-0.72595180921350899</v>
      </c>
      <c r="AD100" s="57">
        <f t="shared" si="96"/>
        <v>-1.12E-2</v>
      </c>
      <c r="AE100" s="41"/>
      <c r="AF100" s="14"/>
      <c r="AG100" s="18"/>
      <c r="AI100" s="20">
        <f t="shared" si="87"/>
        <v>-4.0331359454248403</v>
      </c>
      <c r="AJ100" s="20">
        <f t="shared" si="88"/>
        <v>-4.0261756831347109</v>
      </c>
      <c r="AK100" s="21">
        <f t="shared" si="92"/>
        <v>3.0700000000000003</v>
      </c>
      <c r="AL100" s="21">
        <f t="shared" si="97"/>
        <v>3.0672222222222225</v>
      </c>
      <c r="AM100" s="26">
        <f t="shared" si="98"/>
        <v>3.0751851851851857</v>
      </c>
      <c r="AN100" s="26">
        <f t="shared" si="99"/>
        <v>7.9629629629631715E-3</v>
      </c>
      <c r="AO100" s="65">
        <f t="shared" si="100"/>
        <v>5.1851851851854036E-3</v>
      </c>
      <c r="AP100" s="36"/>
      <c r="AQ100" s="14">
        <f t="shared" si="81"/>
        <v>-0.89717215466459554</v>
      </c>
      <c r="AR100" s="57">
        <f t="shared" si="105"/>
        <v>-3.9600000000000003E-2</v>
      </c>
      <c r="AS100" s="14"/>
      <c r="AT100" s="14"/>
      <c r="AU100" s="23"/>
      <c r="AV100" s="9"/>
      <c r="AW100" s="20">
        <f t="shared" si="89"/>
        <v>-1.3186336522744078</v>
      </c>
      <c r="AX100" s="20">
        <f t="shared" si="90"/>
        <v>-1.2977528654040202</v>
      </c>
      <c r="AY100" s="21">
        <f t="shared" ref="AY100:AY131" si="116">AVERAGEIFS(d18O,KyrBP,"&gt;"&amp;AW100,KyrBP,"&lt;="&amp;AW101)</f>
        <v>3.9000000000000008</v>
      </c>
      <c r="AZ100" s="21">
        <f t="shared" si="101"/>
        <v>3.886825396825397</v>
      </c>
      <c r="BA100" s="26">
        <f t="shared" si="102"/>
        <v>3.8638941798941797</v>
      </c>
      <c r="BB100" s="26">
        <f t="shared" si="103"/>
        <v>-2.2931216931217246E-2</v>
      </c>
      <c r="BC100" s="65">
        <f t="shared" si="104"/>
        <v>-3.6105820105821085E-2</v>
      </c>
      <c r="BD100" s="36"/>
      <c r="BE100" s="14">
        <f t="shared" si="82"/>
        <v>0.37046603163257502</v>
      </c>
      <c r="BF100" s="57">
        <f t="shared" si="93"/>
        <v>-2.9499999999999998E-2</v>
      </c>
      <c r="BG100" s="14"/>
      <c r="BH100" s="14"/>
      <c r="BI100" s="23"/>
    </row>
    <row r="101" spans="1:61" ht="15.75">
      <c r="A101" s="70">
        <f t="shared" si="83"/>
        <v>4.9999999999998934E-3</v>
      </c>
      <c r="B101" s="5">
        <v>-4.8250000000000002</v>
      </c>
      <c r="C101" s="75">
        <v>2.83</v>
      </c>
      <c r="D101" s="75">
        <v>0.05</v>
      </c>
      <c r="G101" s="20">
        <f t="shared" si="79"/>
        <v>-0.47721527749383752</v>
      </c>
      <c r="H101" s="85">
        <f t="shared" si="80"/>
        <v>-0.47644191501715649</v>
      </c>
      <c r="I101" s="21">
        <f t="shared" si="106"/>
        <v>4.2850000000000001</v>
      </c>
      <c r="J101" s="21">
        <f t="shared" si="107"/>
        <v>4.2849999999999993</v>
      </c>
      <c r="K101" s="26">
        <f t="shared" si="108"/>
        <v>4.2355555555555551</v>
      </c>
      <c r="L101" s="26">
        <f t="shared" si="109"/>
        <v>-4.944444444444418E-2</v>
      </c>
      <c r="M101" s="65">
        <f t="shared" si="110"/>
        <v>-4.9444444444445068E-2</v>
      </c>
      <c r="O101" s="14">
        <f t="shared" si="94"/>
        <v>0.21061001284722394</v>
      </c>
      <c r="P101" s="57">
        <f t="shared" si="84"/>
        <v>3.0100000000000001E-3</v>
      </c>
      <c r="U101" s="20">
        <f t="shared" si="85"/>
        <v>-2.6782048862815127</v>
      </c>
      <c r="V101" s="20">
        <f t="shared" si="86"/>
        <v>-2.6758847988514698</v>
      </c>
      <c r="W101" s="21">
        <f t="shared" si="111"/>
        <v>3.29</v>
      </c>
      <c r="X101" s="21">
        <f t="shared" si="112"/>
        <v>3.3133333333333339</v>
      </c>
      <c r="Y101" s="26">
        <f t="shared" si="113"/>
        <v>3.3772222222222226</v>
      </c>
      <c r="Z101" s="26">
        <f t="shared" si="114"/>
        <v>6.3888888888888662E-2</v>
      </c>
      <c r="AA101" s="65">
        <f t="shared" si="115"/>
        <v>8.7222222222222534E-2</v>
      </c>
      <c r="AB101" s="36"/>
      <c r="AC101" s="14">
        <f t="shared" si="95"/>
        <v>-0.11403701763859213</v>
      </c>
      <c r="AD101" s="57">
        <f t="shared" si="96"/>
        <v>-1.12E-2</v>
      </c>
      <c r="AE101" s="41"/>
      <c r="AF101" s="14"/>
      <c r="AG101" s="18"/>
      <c r="AI101" s="20">
        <f t="shared" si="87"/>
        <v>-4.0192154208445823</v>
      </c>
      <c r="AJ101" s="20">
        <f t="shared" si="88"/>
        <v>-4.0122551585544528</v>
      </c>
      <c r="AK101" s="21">
        <f t="shared" si="92"/>
        <v>2.9550000000000001</v>
      </c>
      <c r="AL101" s="21">
        <f t="shared" si="97"/>
        <v>3.0850000000000004</v>
      </c>
      <c r="AM101" s="26">
        <f t="shared" si="98"/>
        <v>3.0659259259259266</v>
      </c>
      <c r="AN101" s="26">
        <f t="shared" si="99"/>
        <v>-1.9074074074073799E-2</v>
      </c>
      <c r="AO101" s="65">
        <f t="shared" si="100"/>
        <v>0.11092592592592654</v>
      </c>
      <c r="AP101" s="36"/>
      <c r="AQ101" s="14">
        <f t="shared" si="81"/>
        <v>-0.40336665544526512</v>
      </c>
      <c r="AR101" s="57">
        <f t="shared" si="105"/>
        <v>-3.9600000000000003E-2</v>
      </c>
      <c r="AS101" s="14"/>
      <c r="AT101" s="14"/>
      <c r="AU101" s="23"/>
      <c r="AV101" s="9"/>
      <c r="AW101" s="20">
        <f t="shared" si="89"/>
        <v>-1.2768720785336325</v>
      </c>
      <c r="AX101" s="20">
        <f t="shared" si="90"/>
        <v>-1.255991291663245</v>
      </c>
      <c r="AY101" s="21">
        <f t="shared" si="116"/>
        <v>3.8857142857142848</v>
      </c>
      <c r="AZ101" s="21">
        <f t="shared" si="101"/>
        <v>3.9182539682539681</v>
      </c>
      <c r="BA101" s="26">
        <f t="shared" si="102"/>
        <v>3.8723941798941803</v>
      </c>
      <c r="BB101" s="26">
        <f t="shared" si="103"/>
        <v>-4.5859788359787768E-2</v>
      </c>
      <c r="BC101" s="65">
        <f t="shared" si="104"/>
        <v>-1.3320105820104455E-2</v>
      </c>
      <c r="BD101" s="36"/>
      <c r="BE101" s="14">
        <f t="shared" si="82"/>
        <v>0.88084415458464915</v>
      </c>
      <c r="BF101" s="57">
        <f t="shared" si="93"/>
        <v>-2.9499999999999998E-2</v>
      </c>
      <c r="BG101" s="14"/>
      <c r="BH101" s="14"/>
      <c r="BI101" s="23"/>
    </row>
    <row r="102" spans="1:61" ht="15.75">
      <c r="A102" s="70">
        <f t="shared" si="83"/>
        <v>4.9999999999998934E-3</v>
      </c>
      <c r="B102" s="5">
        <v>-4.82</v>
      </c>
      <c r="C102" s="75">
        <v>3.03</v>
      </c>
      <c r="D102" s="75">
        <v>0.05</v>
      </c>
      <c r="G102" s="20">
        <f t="shared" si="79"/>
        <v>-0.47566855254047546</v>
      </c>
      <c r="H102" s="85">
        <f t="shared" si="80"/>
        <v>-0.47489519006379444</v>
      </c>
      <c r="I102" s="21">
        <f t="shared" si="106"/>
        <v>4.3499999999999996</v>
      </c>
      <c r="J102" s="21">
        <f t="shared" si="107"/>
        <v>4.3366666666666669</v>
      </c>
      <c r="K102" s="26">
        <f t="shared" si="108"/>
        <v>4.2861111111111105</v>
      </c>
      <c r="L102" s="26">
        <f t="shared" si="109"/>
        <v>-5.0555555555556353E-2</v>
      </c>
      <c r="M102" s="65">
        <f t="shared" si="110"/>
        <v>-6.3888888888889106E-2</v>
      </c>
      <c r="O102" s="14">
        <f t="shared" si="94"/>
        <v>-0.46703335800739743</v>
      </c>
      <c r="P102" s="57">
        <f t="shared" si="84"/>
        <v>3.0100000000000001E-3</v>
      </c>
      <c r="U102" s="20">
        <f t="shared" si="85"/>
        <v>-2.6735647114214265</v>
      </c>
      <c r="V102" s="20">
        <f t="shared" si="86"/>
        <v>-2.6712446239913836</v>
      </c>
      <c r="W102" s="21">
        <f t="shared" si="111"/>
        <v>3.1950000000000003</v>
      </c>
      <c r="X102" s="21">
        <f t="shared" si="112"/>
        <v>3.2433333333333336</v>
      </c>
      <c r="Y102" s="26">
        <f t="shared" si="113"/>
        <v>3.3561111111111113</v>
      </c>
      <c r="Z102" s="26">
        <f t="shared" si="114"/>
        <v>0.11277777777777764</v>
      </c>
      <c r="AA102" s="65">
        <f t="shared" si="115"/>
        <v>0.16111111111111098</v>
      </c>
      <c r="AB102" s="36"/>
      <c r="AC102" s="14">
        <f t="shared" si="95"/>
        <v>0.55123696186970639</v>
      </c>
      <c r="AD102" s="57">
        <f t="shared" si="96"/>
        <v>-1.12E-2</v>
      </c>
      <c r="AE102" s="41"/>
      <c r="AF102" s="14"/>
      <c r="AG102" s="18"/>
      <c r="AI102" s="20">
        <f t="shared" si="87"/>
        <v>-4.0052948962643242</v>
      </c>
      <c r="AJ102" s="20">
        <f t="shared" si="88"/>
        <v>-3.9983346339741943</v>
      </c>
      <c r="AK102" s="21">
        <f t="shared" si="92"/>
        <v>3.2300000000000004</v>
      </c>
      <c r="AL102" s="21">
        <f t="shared" si="97"/>
        <v>3.101666666666667</v>
      </c>
      <c r="AM102" s="26">
        <f t="shared" si="98"/>
        <v>3.061481481481481</v>
      </c>
      <c r="AN102" s="26">
        <f t="shared" si="99"/>
        <v>-4.018518518518599E-2</v>
      </c>
      <c r="AO102" s="65">
        <f t="shared" si="100"/>
        <v>-0.1685185185185194</v>
      </c>
      <c r="AP102" s="36"/>
      <c r="AQ102" s="14">
        <f t="shared" si="81"/>
        <v>0.27917858477794938</v>
      </c>
      <c r="AR102" s="57">
        <f t="shared" si="105"/>
        <v>-3.9600000000000003E-2</v>
      </c>
      <c r="AS102" s="14"/>
      <c r="AT102" s="14"/>
      <c r="AU102" s="23"/>
      <c r="AV102" s="9"/>
      <c r="AW102" s="20">
        <f t="shared" si="89"/>
        <v>-1.2351105047928572</v>
      </c>
      <c r="AX102" s="20">
        <f t="shared" si="90"/>
        <v>-1.2142297179224697</v>
      </c>
      <c r="AY102" s="21">
        <f t="shared" si="116"/>
        <v>3.9690476190476196</v>
      </c>
      <c r="AZ102" s="21">
        <f t="shared" si="101"/>
        <v>3.8607936507936511</v>
      </c>
      <c r="BA102" s="26">
        <f t="shared" si="102"/>
        <v>3.9138968253968249</v>
      </c>
      <c r="BB102" s="26">
        <f t="shared" si="103"/>
        <v>5.3103174603173819E-2</v>
      </c>
      <c r="BC102" s="65">
        <f t="shared" si="104"/>
        <v>-5.5150793650794672E-2</v>
      </c>
      <c r="BD102" s="36"/>
      <c r="BE102" s="14">
        <f t="shared" si="82"/>
        <v>0.97906550811423509</v>
      </c>
      <c r="BF102" s="57">
        <f t="shared" si="93"/>
        <v>-2.9499999999999998E-2</v>
      </c>
      <c r="BG102" s="14"/>
      <c r="BH102" s="14"/>
      <c r="BI102" s="23"/>
    </row>
    <row r="103" spans="1:61" ht="15.75">
      <c r="A103" s="70">
        <f t="shared" si="83"/>
        <v>4.9999999999998934E-3</v>
      </c>
      <c r="B103" s="5">
        <v>-4.8150000000000004</v>
      </c>
      <c r="C103" s="75">
        <v>3.15</v>
      </c>
      <c r="D103" s="75">
        <v>0.04</v>
      </c>
      <c r="G103" s="20">
        <f t="shared" si="79"/>
        <v>-0.47412182758711341</v>
      </c>
      <c r="H103" s="85">
        <f t="shared" si="80"/>
        <v>-0.47334846511043238</v>
      </c>
      <c r="I103" s="21">
        <f t="shared" si="106"/>
        <v>4.375</v>
      </c>
      <c r="J103" s="21">
        <f t="shared" si="107"/>
        <v>4.3483333333333336</v>
      </c>
      <c r="K103" s="26">
        <f t="shared" si="108"/>
        <v>4.3161111111111108</v>
      </c>
      <c r="L103" s="26">
        <f t="shared" si="109"/>
        <v>-3.2222222222222818E-2</v>
      </c>
      <c r="M103" s="65">
        <f t="shared" si="110"/>
        <v>-5.8888888888889213E-2</v>
      </c>
      <c r="O103" s="14">
        <f t="shared" si="94"/>
        <v>-0.92614663015273135</v>
      </c>
      <c r="P103" s="57">
        <f t="shared" si="84"/>
        <v>3.0100000000000001E-3</v>
      </c>
      <c r="U103" s="20">
        <f t="shared" si="85"/>
        <v>-2.6689245365613403</v>
      </c>
      <c r="V103" s="20">
        <f t="shared" si="86"/>
        <v>-2.6666044491312975</v>
      </c>
      <c r="W103" s="21">
        <f t="shared" si="111"/>
        <v>3.2450000000000001</v>
      </c>
      <c r="X103" s="21">
        <f t="shared" si="112"/>
        <v>3.1933333333333334</v>
      </c>
      <c r="Y103" s="26">
        <f t="shared" si="113"/>
        <v>3.3472222222222223</v>
      </c>
      <c r="Z103" s="26">
        <f t="shared" si="114"/>
        <v>0.15388888888888896</v>
      </c>
      <c r="AA103" s="65">
        <f t="shared" si="115"/>
        <v>0.10222222222222221</v>
      </c>
      <c r="AB103" s="36"/>
      <c r="AC103" s="14">
        <f t="shared" si="95"/>
        <v>0.95858104060271565</v>
      </c>
      <c r="AD103" s="57">
        <f t="shared" si="96"/>
        <v>-1.12E-2</v>
      </c>
      <c r="AE103" s="41"/>
      <c r="AF103" s="14"/>
      <c r="AG103" s="18"/>
      <c r="AI103" s="20">
        <f t="shared" si="87"/>
        <v>-3.9913743716840657</v>
      </c>
      <c r="AJ103" s="20">
        <f t="shared" si="88"/>
        <v>-3.9844141093939358</v>
      </c>
      <c r="AK103" s="21">
        <f t="shared" si="92"/>
        <v>3.1200000000000006</v>
      </c>
      <c r="AL103" s="21">
        <f t="shared" si="97"/>
        <v>3.1122222222222224</v>
      </c>
      <c r="AM103" s="26">
        <f t="shared" si="98"/>
        <v>3.0396296296296299</v>
      </c>
      <c r="AN103" s="26">
        <f t="shared" si="99"/>
        <v>-7.2592592592592542E-2</v>
      </c>
      <c r="AO103" s="65">
        <f t="shared" si="100"/>
        <v>-8.0370370370370647E-2</v>
      </c>
      <c r="AP103" s="36"/>
      <c r="AQ103" s="14">
        <f t="shared" si="81"/>
        <v>0.8310930624591818</v>
      </c>
      <c r="AR103" s="57">
        <f t="shared" si="105"/>
        <v>-3.9600000000000003E-2</v>
      </c>
      <c r="AS103" s="14"/>
      <c r="AT103" s="14"/>
      <c r="AU103" s="23"/>
      <c r="AV103" s="9"/>
      <c r="AW103" s="20">
        <f t="shared" si="89"/>
        <v>-1.193348931052082</v>
      </c>
      <c r="AX103" s="20">
        <f t="shared" si="90"/>
        <v>-1.1724681441816944</v>
      </c>
      <c r="AY103" s="21">
        <f t="shared" si="116"/>
        <v>3.7276190476190485</v>
      </c>
      <c r="AZ103" s="21">
        <f t="shared" si="101"/>
        <v>3.9379365079365081</v>
      </c>
      <c r="BA103" s="26">
        <f t="shared" si="102"/>
        <v>3.9273888888888888</v>
      </c>
      <c r="BB103" s="26">
        <f t="shared" si="103"/>
        <v>-1.054761904761925E-2</v>
      </c>
      <c r="BC103" s="65">
        <f t="shared" si="104"/>
        <v>0.19976984126984032</v>
      </c>
      <c r="BD103" s="36"/>
      <c r="BE103" s="14">
        <f t="shared" si="82"/>
        <v>0.61917122929608881</v>
      </c>
      <c r="BF103" s="57">
        <f t="shared" si="93"/>
        <v>-2.9499999999999998E-2</v>
      </c>
      <c r="BG103" s="14"/>
      <c r="BH103" s="14"/>
      <c r="BI103" s="23"/>
    </row>
    <row r="104" spans="1:61" ht="15.75">
      <c r="A104" s="70">
        <f t="shared" si="83"/>
        <v>5.0000000000007816E-3</v>
      </c>
      <c r="B104" s="5">
        <v>-4.8099999999999996</v>
      </c>
      <c r="C104" s="75">
        <v>3.15</v>
      </c>
      <c r="D104" s="75">
        <v>0.05</v>
      </c>
      <c r="G104" s="20">
        <f t="shared" si="79"/>
        <v>-0.47257510263375135</v>
      </c>
      <c r="H104" s="85">
        <f t="shared" si="80"/>
        <v>-0.47180174015707033</v>
      </c>
      <c r="I104" s="21">
        <f t="shared" si="106"/>
        <v>4.32</v>
      </c>
      <c r="J104" s="21">
        <f t="shared" si="107"/>
        <v>4.3283333333333331</v>
      </c>
      <c r="K104" s="26">
        <f t="shared" si="108"/>
        <v>4.3599999999999994</v>
      </c>
      <c r="L104" s="26">
        <f t="shared" si="109"/>
        <v>3.1666666666666288E-2</v>
      </c>
      <c r="M104" s="65">
        <f t="shared" si="110"/>
        <v>3.9999999999999147E-2</v>
      </c>
      <c r="O104" s="14">
        <f t="shared" si="94"/>
        <v>-0.95190560107634614</v>
      </c>
      <c r="P104" s="57">
        <f t="shared" si="84"/>
        <v>3.0100000000000001E-3</v>
      </c>
      <c r="U104" s="20">
        <f t="shared" si="85"/>
        <v>-2.6642843617012542</v>
      </c>
      <c r="V104" s="20">
        <f t="shared" si="86"/>
        <v>-2.6619642742712113</v>
      </c>
      <c r="W104" s="21">
        <f t="shared" si="111"/>
        <v>3.1399999999999997</v>
      </c>
      <c r="X104" s="21">
        <f t="shared" si="112"/>
        <v>3.1750000000000003</v>
      </c>
      <c r="Y104" s="26">
        <f t="shared" si="113"/>
        <v>3.3583333333333334</v>
      </c>
      <c r="Z104" s="26">
        <f t="shared" si="114"/>
        <v>0.18333333333333313</v>
      </c>
      <c r="AA104" s="65">
        <f t="shared" si="115"/>
        <v>0.21833333333333371</v>
      </c>
      <c r="AB104" s="36"/>
      <c r="AC104" s="14">
        <f t="shared" si="95"/>
        <v>0.9173943969961228</v>
      </c>
      <c r="AD104" s="57">
        <f t="shared" si="96"/>
        <v>-1.12E-2</v>
      </c>
      <c r="AE104" s="41"/>
      <c r="AF104" s="14"/>
      <c r="AG104" s="18"/>
      <c r="AI104" s="20">
        <f t="shared" si="87"/>
        <v>-3.9774538471038072</v>
      </c>
      <c r="AJ104" s="20">
        <f t="shared" si="88"/>
        <v>-3.9704935848136773</v>
      </c>
      <c r="AK104" s="21">
        <f t="shared" si="92"/>
        <v>2.9866666666666664</v>
      </c>
      <c r="AL104" s="21">
        <f t="shared" si="97"/>
        <v>3.0144444444444449</v>
      </c>
      <c r="AM104" s="26">
        <f t="shared" si="98"/>
        <v>3.0207407407407407</v>
      </c>
      <c r="AN104" s="26">
        <f t="shared" si="99"/>
        <v>6.2962962962958002E-3</v>
      </c>
      <c r="AO104" s="65">
        <f t="shared" si="100"/>
        <v>3.4074074074074368E-2</v>
      </c>
      <c r="AP104" s="36"/>
      <c r="AQ104" s="14">
        <f t="shared" si="81"/>
        <v>0.99412985964524347</v>
      </c>
      <c r="AR104" s="57">
        <f t="shared" si="105"/>
        <v>-3.9600000000000003E-2</v>
      </c>
      <c r="AS104" s="14"/>
      <c r="AT104" s="14"/>
      <c r="AU104" s="23"/>
      <c r="AV104" s="9"/>
      <c r="AW104" s="20">
        <f t="shared" si="89"/>
        <v>-1.1515873573113067</v>
      </c>
      <c r="AX104" s="20">
        <f t="shared" si="90"/>
        <v>-1.1307065704409192</v>
      </c>
      <c r="AY104" s="21">
        <f t="shared" si="116"/>
        <v>4.1171428571428574</v>
      </c>
      <c r="AZ104" s="21">
        <f t="shared" si="101"/>
        <v>3.8770873015873022</v>
      </c>
      <c r="BA104" s="26">
        <f t="shared" si="102"/>
        <v>3.924743386243386</v>
      </c>
      <c r="BB104" s="26">
        <f t="shared" si="103"/>
        <v>4.7656084656083841E-2</v>
      </c>
      <c r="BC104" s="65">
        <f t="shared" si="104"/>
        <v>-0.1923994708994714</v>
      </c>
      <c r="BD104" s="36"/>
      <c r="BE104" s="14">
        <f t="shared" si="82"/>
        <v>-3.0440149031403588E-2</v>
      </c>
      <c r="BF104" s="57">
        <f t="shared" si="93"/>
        <v>-2.9499999999999998E-2</v>
      </c>
      <c r="BG104" s="14"/>
      <c r="BH104" s="14"/>
      <c r="BI104" s="23"/>
    </row>
    <row r="105" spans="1:61" ht="15.75">
      <c r="A105" s="70">
        <f t="shared" si="83"/>
        <v>4.9999999999998934E-3</v>
      </c>
      <c r="B105" s="5">
        <v>-4.8049999999999997</v>
      </c>
      <c r="C105" s="75">
        <v>2.99</v>
      </c>
      <c r="D105" s="75">
        <v>0.08</v>
      </c>
      <c r="G105" s="20">
        <f t="shared" si="79"/>
        <v>-0.4710283776803893</v>
      </c>
      <c r="H105" s="85">
        <f t="shared" si="80"/>
        <v>-0.47025501520370827</v>
      </c>
      <c r="I105" s="21">
        <f t="shared" si="106"/>
        <v>4.29</v>
      </c>
      <c r="J105" s="21">
        <f t="shared" si="107"/>
        <v>4.3516666666666666</v>
      </c>
      <c r="K105" s="26">
        <f t="shared" si="108"/>
        <v>4.3844444444444441</v>
      </c>
      <c r="L105" s="26">
        <f t="shared" si="109"/>
        <v>3.2777777777777573E-2</v>
      </c>
      <c r="M105" s="65">
        <f t="shared" si="110"/>
        <v>9.4444444444444109E-2</v>
      </c>
      <c r="O105" s="14">
        <f t="shared" si="94"/>
        <v>-0.53225736200400753</v>
      </c>
      <c r="P105" s="57">
        <f t="shared" si="84"/>
        <v>3.0100000000000001E-3</v>
      </c>
      <c r="T105" s="2"/>
      <c r="U105" s="20">
        <f t="shared" si="85"/>
        <v>-2.659644186841168</v>
      </c>
      <c r="V105" s="20">
        <f t="shared" si="86"/>
        <v>-2.6573240994111251</v>
      </c>
      <c r="W105" s="21">
        <f t="shared" si="111"/>
        <v>3.14</v>
      </c>
      <c r="X105" s="21">
        <f t="shared" si="112"/>
        <v>3.22</v>
      </c>
      <c r="Y105" s="26">
        <f t="shared" si="113"/>
        <v>3.3711111111111114</v>
      </c>
      <c r="Z105" s="26">
        <f t="shared" si="114"/>
        <v>0.1511111111111112</v>
      </c>
      <c r="AA105" s="65">
        <f t="shared" si="115"/>
        <v>0.23111111111111127</v>
      </c>
      <c r="AB105" s="36"/>
      <c r="AC105" s="14">
        <f t="shared" si="95"/>
        <v>0.44694871933199859</v>
      </c>
      <c r="AD105" s="57">
        <f t="shared" si="96"/>
        <v>-1.12E-2</v>
      </c>
      <c r="AE105" s="41"/>
      <c r="AF105" s="14"/>
      <c r="AG105" s="18"/>
      <c r="AI105" s="20">
        <f t="shared" si="87"/>
        <v>-3.9635333225235487</v>
      </c>
      <c r="AJ105" s="20">
        <f t="shared" si="88"/>
        <v>-3.9565730602334188</v>
      </c>
      <c r="AK105" s="21">
        <f t="shared" si="92"/>
        <v>2.936666666666667</v>
      </c>
      <c r="AL105" s="21">
        <f t="shared" si="97"/>
        <v>2.9761111111111114</v>
      </c>
      <c r="AM105" s="26">
        <f t="shared" si="98"/>
        <v>3.0092592592592595</v>
      </c>
      <c r="AN105" s="26">
        <f t="shared" si="99"/>
        <v>3.3148148148148149E-2</v>
      </c>
      <c r="AO105" s="65">
        <f t="shared" si="100"/>
        <v>7.2592592592592542E-2</v>
      </c>
      <c r="AP105" s="36"/>
      <c r="AQ105" s="14">
        <f t="shared" si="81"/>
        <v>0.69200224698057777</v>
      </c>
      <c r="AR105" s="57">
        <f t="shared" si="105"/>
        <v>-3.9600000000000003E-2</v>
      </c>
      <c r="AS105" s="14"/>
      <c r="AT105" s="14"/>
      <c r="AU105" s="23"/>
      <c r="AV105" s="9"/>
      <c r="AW105" s="20">
        <f t="shared" si="89"/>
        <v>-1.1098257835705314</v>
      </c>
      <c r="AX105" s="20">
        <f t="shared" si="90"/>
        <v>-1.0889449967001439</v>
      </c>
      <c r="AY105" s="21">
        <f t="shared" si="116"/>
        <v>3.7865000000000002</v>
      </c>
      <c r="AZ105" s="21">
        <f t="shared" si="101"/>
        <v>4.0010555555555554</v>
      </c>
      <c r="BA105" s="26">
        <f t="shared" si="102"/>
        <v>3.9501402116402122</v>
      </c>
      <c r="BB105" s="26">
        <f t="shared" si="103"/>
        <v>-5.0915343915343136E-2</v>
      </c>
      <c r="BC105" s="65">
        <f t="shared" si="104"/>
        <v>0.16364021164021203</v>
      </c>
      <c r="BD105" s="36"/>
      <c r="BE105" s="14">
        <f t="shared" si="82"/>
        <v>-0.66580824332252675</v>
      </c>
      <c r="BF105" s="57">
        <f t="shared" si="93"/>
        <v>-2.9499999999999998E-2</v>
      </c>
      <c r="BG105" s="14"/>
      <c r="BH105" s="14"/>
      <c r="BI105" s="23"/>
    </row>
    <row r="106" spans="1:61" ht="15.75">
      <c r="A106" s="70">
        <f t="shared" si="83"/>
        <v>4.9999999999998934E-3</v>
      </c>
      <c r="B106" s="5">
        <v>-4.8</v>
      </c>
      <c r="C106" s="75">
        <v>2.99</v>
      </c>
      <c r="D106" s="75">
        <v>0.03</v>
      </c>
      <c r="G106" s="20">
        <f t="shared" si="79"/>
        <v>-0.46948165272702724</v>
      </c>
      <c r="H106" s="85">
        <f t="shared" si="80"/>
        <v>-0.46870829025034622</v>
      </c>
      <c r="I106" s="21">
        <f t="shared" si="106"/>
        <v>4.4450000000000003</v>
      </c>
      <c r="J106" s="21">
        <f t="shared" si="107"/>
        <v>4.3916666666666666</v>
      </c>
      <c r="K106" s="26">
        <f t="shared" si="108"/>
        <v>4.4205555555555556</v>
      </c>
      <c r="L106" s="26">
        <f t="shared" si="109"/>
        <v>2.8888888888888964E-2</v>
      </c>
      <c r="M106" s="65">
        <f t="shared" si="110"/>
        <v>-2.4444444444444713E-2</v>
      </c>
      <c r="O106" s="14">
        <f t="shared" si="94"/>
        <v>0.13644001213169141</v>
      </c>
      <c r="P106" s="57">
        <f t="shared" si="84"/>
        <v>3.0100000000000001E-3</v>
      </c>
      <c r="U106" s="20">
        <f t="shared" si="85"/>
        <v>-2.6550040119810818</v>
      </c>
      <c r="V106" s="20">
        <f t="shared" si="86"/>
        <v>-2.652683924551039</v>
      </c>
      <c r="W106" s="21">
        <f t="shared" si="111"/>
        <v>3.38</v>
      </c>
      <c r="X106" s="21">
        <f t="shared" si="112"/>
        <v>3.3733333333333331</v>
      </c>
      <c r="Y106" s="26">
        <f t="shared" si="113"/>
        <v>3.3883333333333336</v>
      </c>
      <c r="Z106" s="26">
        <f t="shared" si="114"/>
        <v>1.5000000000000568E-2</v>
      </c>
      <c r="AA106" s="65">
        <f t="shared" si="115"/>
        <v>8.3333333333337478E-3</v>
      </c>
      <c r="AB106" s="36"/>
      <c r="AC106" s="14">
        <f t="shared" si="95"/>
        <v>-0.23262923138924901</v>
      </c>
      <c r="AD106" s="57">
        <f t="shared" si="96"/>
        <v>-1.12E-2</v>
      </c>
      <c r="AE106" s="41"/>
      <c r="AF106" s="14"/>
      <c r="AG106" s="18"/>
      <c r="AI106" s="20">
        <f t="shared" si="87"/>
        <v>-3.9496127979432902</v>
      </c>
      <c r="AJ106" s="20">
        <f t="shared" si="88"/>
        <v>-3.9426525356531603</v>
      </c>
      <c r="AK106" s="21">
        <f t="shared" si="92"/>
        <v>3.0049999999999999</v>
      </c>
      <c r="AL106" s="21">
        <f t="shared" si="97"/>
        <v>2.9394444444444443</v>
      </c>
      <c r="AM106" s="26">
        <f t="shared" si="98"/>
        <v>3.0053703703703709</v>
      </c>
      <c r="AN106" s="26">
        <f t="shared" si="99"/>
        <v>6.5925925925926609E-2</v>
      </c>
      <c r="AO106" s="65">
        <f t="shared" si="100"/>
        <v>3.7037037037102039E-4</v>
      </c>
      <c r="AP106" s="36"/>
      <c r="AQ106" s="14">
        <f t="shared" si="81"/>
        <v>6.6079092205409362E-2</v>
      </c>
      <c r="AR106" s="57">
        <f t="shared" si="105"/>
        <v>-3.9600000000000003E-2</v>
      </c>
      <c r="AS106" s="14"/>
      <c r="AT106" s="14"/>
      <c r="AU106" s="23"/>
      <c r="AV106" s="9"/>
      <c r="AW106" s="20">
        <f t="shared" si="89"/>
        <v>-1.0680642098297561</v>
      </c>
      <c r="AX106" s="20">
        <f t="shared" si="90"/>
        <v>-1.0471834229593686</v>
      </c>
      <c r="AY106" s="21">
        <f t="shared" si="116"/>
        <v>4.0995238095238093</v>
      </c>
      <c r="AZ106" s="21">
        <f t="shared" si="101"/>
        <v>3.9574047619047619</v>
      </c>
      <c r="BA106" s="26">
        <f t="shared" si="102"/>
        <v>3.9991349206349209</v>
      </c>
      <c r="BB106" s="26">
        <f t="shared" si="103"/>
        <v>4.1730158730159062E-2</v>
      </c>
      <c r="BC106" s="65">
        <f t="shared" si="104"/>
        <v>-0.10038888888888842</v>
      </c>
      <c r="BD106" s="36"/>
      <c r="BE106" s="14">
        <f t="shared" si="82"/>
        <v>-0.98963726092866067</v>
      </c>
      <c r="BF106" s="57">
        <f t="shared" si="93"/>
        <v>-2.9499999999999998E-2</v>
      </c>
      <c r="BG106" s="14"/>
      <c r="BH106" s="14"/>
      <c r="BI106" s="23"/>
    </row>
    <row r="107" spans="1:61" ht="15.75">
      <c r="A107" s="70">
        <f t="shared" si="83"/>
        <v>4.9999999999998934E-3</v>
      </c>
      <c r="B107" s="5">
        <v>-4.7949999999999999</v>
      </c>
      <c r="C107" s="75">
        <v>2.96</v>
      </c>
      <c r="D107" s="75">
        <v>0.05</v>
      </c>
      <c r="G107" s="20">
        <f t="shared" ref="G107:G170" si="117">G106 + 0.00154672495336205</f>
        <v>-0.46793492777366519</v>
      </c>
      <c r="H107" s="85">
        <f t="shared" ref="H107:H170" si="118">H106 + 0.00154672495336205</f>
        <v>-0.46716156529698416</v>
      </c>
      <c r="I107" s="21">
        <f t="shared" si="106"/>
        <v>4.4400000000000004</v>
      </c>
      <c r="J107" s="21">
        <f t="shared" si="107"/>
        <v>4.4666666666666677</v>
      </c>
      <c r="K107" s="26">
        <f t="shared" si="108"/>
        <v>4.4472222222222229</v>
      </c>
      <c r="L107" s="26">
        <f t="shared" si="109"/>
        <v>-1.9444444444444819E-2</v>
      </c>
      <c r="M107" s="65">
        <f t="shared" si="110"/>
        <v>7.222222222222463E-3</v>
      </c>
      <c r="O107" s="14">
        <f t="shared" si="94"/>
        <v>0.74129558822914154</v>
      </c>
      <c r="P107" s="57">
        <f t="shared" si="84"/>
        <v>3.0100000000000001E-3</v>
      </c>
      <c r="U107" s="20">
        <f t="shared" si="85"/>
        <v>-2.6503638371209957</v>
      </c>
      <c r="V107" s="20">
        <f t="shared" si="86"/>
        <v>-2.6480437496909528</v>
      </c>
      <c r="W107" s="21">
        <f t="shared" si="111"/>
        <v>3.5999999999999996</v>
      </c>
      <c r="X107" s="21">
        <f t="shared" si="112"/>
        <v>3.5866666666666664</v>
      </c>
      <c r="Y107" s="26">
        <f t="shared" si="113"/>
        <v>3.3938888888888896</v>
      </c>
      <c r="Z107" s="26">
        <f t="shared" si="114"/>
        <v>-0.19277777777777683</v>
      </c>
      <c r="AA107" s="65">
        <f t="shared" si="115"/>
        <v>-0.20611111111111002</v>
      </c>
      <c r="AB107" s="36"/>
      <c r="AC107" s="14">
        <f t="shared" si="95"/>
        <v>-0.80335737935754936</v>
      </c>
      <c r="AD107" s="57">
        <f t="shared" si="96"/>
        <v>-1.12E-2</v>
      </c>
      <c r="AE107" s="41"/>
      <c r="AF107" s="14"/>
      <c r="AG107" s="18"/>
      <c r="AI107" s="20">
        <f t="shared" si="87"/>
        <v>-3.9356922733630317</v>
      </c>
      <c r="AJ107" s="20">
        <f t="shared" si="88"/>
        <v>-3.9287320110729018</v>
      </c>
      <c r="AK107" s="21">
        <f t="shared" si="92"/>
        <v>2.8766666666666669</v>
      </c>
      <c r="AL107" s="21">
        <f t="shared" si="97"/>
        <v>2.9627777777777777</v>
      </c>
      <c r="AM107" s="26">
        <f t="shared" si="98"/>
        <v>2.9953703703703707</v>
      </c>
      <c r="AN107" s="26">
        <f t="shared" si="99"/>
        <v>3.259259259259295E-2</v>
      </c>
      <c r="AO107" s="65">
        <f t="shared" si="100"/>
        <v>0.11870370370370376</v>
      </c>
      <c r="AP107" s="36"/>
      <c r="AQ107" s="14">
        <f t="shared" si="81"/>
        <v>-0.59076320419999861</v>
      </c>
      <c r="AR107" s="57">
        <f t="shared" si="105"/>
        <v>-3.9600000000000003E-2</v>
      </c>
      <c r="AS107" s="14"/>
      <c r="AT107" s="14"/>
      <c r="AU107" s="23"/>
      <c r="AV107" s="9"/>
      <c r="AW107" s="20">
        <f t="shared" si="89"/>
        <v>-1.0263026360889809</v>
      </c>
      <c r="AX107" s="20">
        <f t="shared" si="90"/>
        <v>-1.0054218492185933</v>
      </c>
      <c r="AY107" s="21">
        <f t="shared" si="116"/>
        <v>3.9861904761904761</v>
      </c>
      <c r="AZ107" s="21">
        <f t="shared" si="101"/>
        <v>3.9788888888888887</v>
      </c>
      <c r="BA107" s="26">
        <f t="shared" si="102"/>
        <v>3.9813042328042325</v>
      </c>
      <c r="BB107" s="26">
        <f t="shared" si="103"/>
        <v>2.415343915343815E-3</v>
      </c>
      <c r="BC107" s="65">
        <f t="shared" si="104"/>
        <v>-4.8862433862435495E-3</v>
      </c>
      <c r="BD107" s="36"/>
      <c r="BE107" s="14">
        <f t="shared" si="82"/>
        <v>-0.85040400555324758</v>
      </c>
      <c r="BF107" s="57">
        <f t="shared" si="93"/>
        <v>-2.9499999999999998E-2</v>
      </c>
      <c r="BG107" s="14"/>
      <c r="BH107" s="14"/>
      <c r="BI107" s="23"/>
    </row>
    <row r="108" spans="1:61" ht="15.75">
      <c r="A108" s="70">
        <f t="shared" si="83"/>
        <v>4.9999999999998934E-3</v>
      </c>
      <c r="B108" s="5">
        <v>-4.79</v>
      </c>
      <c r="C108" s="75">
        <v>2.93</v>
      </c>
      <c r="D108" s="75">
        <v>0.05</v>
      </c>
      <c r="G108" s="20">
        <f t="shared" si="117"/>
        <v>-0.46638820282030313</v>
      </c>
      <c r="H108" s="85">
        <f t="shared" si="118"/>
        <v>-0.46561484034362211</v>
      </c>
      <c r="I108" s="21">
        <f t="shared" si="106"/>
        <v>4.5150000000000006</v>
      </c>
      <c r="J108" s="21">
        <f t="shared" si="107"/>
        <v>4.4650000000000007</v>
      </c>
      <c r="K108" s="26">
        <f t="shared" si="108"/>
        <v>4.4716666666666676</v>
      </c>
      <c r="L108" s="26">
        <f t="shared" si="109"/>
        <v>6.6666666666668206E-3</v>
      </c>
      <c r="M108" s="65">
        <f t="shared" si="110"/>
        <v>-4.3333333333333002E-2</v>
      </c>
      <c r="O108" s="14">
        <f t="shared" si="94"/>
        <v>0.99929072001139174</v>
      </c>
      <c r="P108" s="57">
        <f t="shared" si="84"/>
        <v>3.0100000000000001E-3</v>
      </c>
      <c r="U108" s="20">
        <f t="shared" si="85"/>
        <v>-2.6457236622609095</v>
      </c>
      <c r="V108" s="20">
        <f t="shared" si="86"/>
        <v>-2.6434035748308666</v>
      </c>
      <c r="W108" s="21">
        <f t="shared" si="111"/>
        <v>3.7800000000000002</v>
      </c>
      <c r="X108" s="21">
        <f t="shared" si="112"/>
        <v>3.65</v>
      </c>
      <c r="Y108" s="26">
        <f t="shared" si="113"/>
        <v>3.4011111111111112</v>
      </c>
      <c r="Z108" s="26">
        <f t="shared" si="114"/>
        <v>-0.24888888888888872</v>
      </c>
      <c r="AA108" s="65">
        <f t="shared" si="115"/>
        <v>-0.37888888888888905</v>
      </c>
      <c r="AB108" s="36"/>
      <c r="AC108" s="14">
        <f t="shared" si="95"/>
        <v>-0.99818568120171747</v>
      </c>
      <c r="AD108" s="57">
        <f t="shared" si="96"/>
        <v>-1.12E-2</v>
      </c>
      <c r="AE108" s="41"/>
      <c r="AF108" s="14"/>
      <c r="AG108" s="18"/>
      <c r="AI108" s="20">
        <f t="shared" si="87"/>
        <v>-3.9217717487827732</v>
      </c>
      <c r="AJ108" s="20">
        <f t="shared" si="88"/>
        <v>-3.9148114864926433</v>
      </c>
      <c r="AK108" s="21">
        <f t="shared" si="92"/>
        <v>3.0066666666666664</v>
      </c>
      <c r="AL108" s="21">
        <f t="shared" si="97"/>
        <v>2.9499999999999997</v>
      </c>
      <c r="AM108" s="26">
        <f t="shared" si="98"/>
        <v>2.9801851851851859</v>
      </c>
      <c r="AN108" s="26">
        <f t="shared" si="99"/>
        <v>3.0185185185186203E-2</v>
      </c>
      <c r="AO108" s="65">
        <f t="shared" si="100"/>
        <v>-2.648148148148044E-2</v>
      </c>
      <c r="AP108" s="36"/>
      <c r="AQ108" s="14">
        <f t="shared" si="81"/>
        <v>-0.97118083175853442</v>
      </c>
      <c r="AR108" s="57">
        <f t="shared" si="105"/>
        <v>-3.9600000000000003E-2</v>
      </c>
      <c r="AS108" s="14"/>
      <c r="AT108" s="14"/>
      <c r="AU108" s="23"/>
      <c r="AV108" s="9"/>
      <c r="AW108" s="20">
        <f t="shared" si="89"/>
        <v>-0.9845410623482056</v>
      </c>
      <c r="AX108" s="20">
        <f t="shared" si="90"/>
        <v>-0.96366027547781807</v>
      </c>
      <c r="AY108" s="21">
        <f t="shared" si="116"/>
        <v>3.8509523809523807</v>
      </c>
      <c r="AZ108" s="21">
        <f t="shared" si="101"/>
        <v>3.988571428571428</v>
      </c>
      <c r="BA108" s="26">
        <f t="shared" si="102"/>
        <v>4.030298941798943</v>
      </c>
      <c r="BB108" s="26">
        <f t="shared" si="103"/>
        <v>4.1727513227515001E-2</v>
      </c>
      <c r="BC108" s="65">
        <f t="shared" si="104"/>
        <v>0.17934656084656231</v>
      </c>
      <c r="BD108" s="36"/>
      <c r="BE108" s="14">
        <f t="shared" si="82"/>
        <v>-0.3132572647917119</v>
      </c>
      <c r="BF108" s="57">
        <f t="shared" si="93"/>
        <v>-2.9499999999999998E-2</v>
      </c>
      <c r="BG108" s="14"/>
      <c r="BH108" s="14"/>
      <c r="BI108" s="23"/>
    </row>
    <row r="109" spans="1:61" ht="15.75">
      <c r="A109" s="70">
        <f t="shared" si="83"/>
        <v>4.9999999999998934E-3</v>
      </c>
      <c r="B109" s="5">
        <v>-4.7850000000000001</v>
      </c>
      <c r="C109" s="75">
        <v>2.99</v>
      </c>
      <c r="D109" s="75">
        <v>0.05</v>
      </c>
      <c r="G109" s="20">
        <f t="shared" si="117"/>
        <v>-0.46484147786694108</v>
      </c>
      <c r="H109" s="85">
        <f t="shared" si="118"/>
        <v>-0.46406811539026005</v>
      </c>
      <c r="I109" s="21">
        <f t="shared" si="106"/>
        <v>4.4400000000000004</v>
      </c>
      <c r="J109" s="21">
        <f t="shared" si="107"/>
        <v>4.5216666666666674</v>
      </c>
      <c r="K109" s="26">
        <f t="shared" si="108"/>
        <v>4.4972222222222227</v>
      </c>
      <c r="L109" s="26">
        <f t="shared" si="109"/>
        <v>-2.4444444444444713E-2</v>
      </c>
      <c r="M109" s="65">
        <f t="shared" si="110"/>
        <v>5.7222222222222285E-2</v>
      </c>
      <c r="O109" s="14">
        <f t="shared" si="94"/>
        <v>0.78970661802103714</v>
      </c>
      <c r="P109" s="57">
        <f t="shared" si="84"/>
        <v>3.0100000000000001E-3</v>
      </c>
      <c r="U109" s="20">
        <f t="shared" si="85"/>
        <v>-2.6410834874008233</v>
      </c>
      <c r="V109" s="20">
        <f t="shared" si="86"/>
        <v>-2.6387633999707805</v>
      </c>
      <c r="W109" s="21">
        <f t="shared" si="111"/>
        <v>3.5700000000000003</v>
      </c>
      <c r="X109" s="21">
        <f t="shared" si="112"/>
        <v>3.598333333333334</v>
      </c>
      <c r="Y109" s="26">
        <f t="shared" si="113"/>
        <v>3.4138888888888888</v>
      </c>
      <c r="Z109" s="26">
        <f t="shared" si="114"/>
        <v>-0.1844444444444453</v>
      </c>
      <c r="AA109" s="65">
        <f t="shared" si="115"/>
        <v>-0.15611111111111153</v>
      </c>
      <c r="AB109" s="36"/>
      <c r="AC109" s="14">
        <f t="shared" si="95"/>
        <v>-0.72595180921344571</v>
      </c>
      <c r="AD109" s="57">
        <f t="shared" si="96"/>
        <v>-1.12E-2</v>
      </c>
      <c r="AE109" s="41"/>
      <c r="AF109" s="14"/>
      <c r="AG109" s="18"/>
      <c r="AI109" s="20">
        <f t="shared" si="87"/>
        <v>-3.9078512242025147</v>
      </c>
      <c r="AJ109" s="20">
        <f t="shared" si="88"/>
        <v>-3.9008909619123848</v>
      </c>
      <c r="AK109" s="21">
        <f t="shared" si="92"/>
        <v>2.9666666666666668</v>
      </c>
      <c r="AL109" s="21">
        <f t="shared" si="97"/>
        <v>2.9644444444444442</v>
      </c>
      <c r="AM109" s="26">
        <f t="shared" si="98"/>
        <v>2.9683333333333333</v>
      </c>
      <c r="AN109" s="26">
        <f t="shared" si="99"/>
        <v>3.8888888888890527E-3</v>
      </c>
      <c r="AO109" s="65">
        <f t="shared" si="100"/>
        <v>1.6666666666664831E-3</v>
      </c>
      <c r="AP109" s="36"/>
      <c r="AQ109" s="14">
        <f t="shared" si="81"/>
        <v>-0.89717215466459244</v>
      </c>
      <c r="AR109" s="57">
        <f t="shared" si="105"/>
        <v>-3.9600000000000003E-2</v>
      </c>
      <c r="AS109" s="14"/>
      <c r="AT109" s="14"/>
      <c r="AU109" s="23"/>
      <c r="AV109" s="9"/>
      <c r="AW109" s="20">
        <f t="shared" si="89"/>
        <v>-0.94277948860743033</v>
      </c>
      <c r="AX109" s="20">
        <f t="shared" si="90"/>
        <v>-0.9218987017370428</v>
      </c>
      <c r="AY109" s="21">
        <f t="shared" si="116"/>
        <v>4.1285714285714281</v>
      </c>
      <c r="AZ109" s="21">
        <f t="shared" si="101"/>
        <v>4.1020634920634924</v>
      </c>
      <c r="BA109" s="26">
        <f t="shared" si="102"/>
        <v>4.0467539682539693</v>
      </c>
      <c r="BB109" s="26">
        <f t="shared" si="103"/>
        <v>-5.5309523809523142E-2</v>
      </c>
      <c r="BC109" s="65">
        <f t="shared" si="104"/>
        <v>-8.1817460317458846E-2</v>
      </c>
      <c r="BD109" s="36"/>
      <c r="BE109" s="14">
        <f t="shared" si="82"/>
        <v>0.37046603163256486</v>
      </c>
      <c r="BF109" s="57">
        <f t="shared" si="93"/>
        <v>-2.9499999999999998E-2</v>
      </c>
      <c r="BG109" s="14"/>
      <c r="BH109" s="14"/>
      <c r="BI109" s="23"/>
    </row>
    <row r="110" spans="1:61" ht="15.75">
      <c r="A110" s="70">
        <f t="shared" si="83"/>
        <v>4.9999999999998934E-3</v>
      </c>
      <c r="B110" s="5">
        <v>-4.78</v>
      </c>
      <c r="C110" s="75">
        <v>3</v>
      </c>
      <c r="D110" s="75">
        <v>0.04</v>
      </c>
      <c r="G110" s="20">
        <f t="shared" si="117"/>
        <v>-0.46329475291357902</v>
      </c>
      <c r="H110" s="85">
        <f t="shared" si="118"/>
        <v>-0.46252139043689799</v>
      </c>
      <c r="I110" s="21">
        <f t="shared" si="106"/>
        <v>4.6100000000000003</v>
      </c>
      <c r="J110" s="21">
        <f t="shared" si="107"/>
        <v>4.5466666666666669</v>
      </c>
      <c r="K110" s="26">
        <f t="shared" si="108"/>
        <v>4.5344444444444445</v>
      </c>
      <c r="L110" s="26">
        <f t="shared" si="109"/>
        <v>-1.2222222222222356E-2</v>
      </c>
      <c r="M110" s="65">
        <f t="shared" si="110"/>
        <v>-7.555555555555582E-2</v>
      </c>
      <c r="O110" s="14">
        <f t="shared" si="94"/>
        <v>0.21061001284718947</v>
      </c>
      <c r="P110" s="57">
        <f t="shared" si="84"/>
        <v>3.0100000000000001E-3</v>
      </c>
      <c r="U110" s="20">
        <f t="shared" si="85"/>
        <v>-2.6364433125407372</v>
      </c>
      <c r="V110" s="20">
        <f t="shared" si="86"/>
        <v>-2.6341232251106943</v>
      </c>
      <c r="W110" s="21">
        <f t="shared" si="111"/>
        <v>3.4450000000000003</v>
      </c>
      <c r="X110" s="21">
        <f t="shared" si="112"/>
        <v>3.4200000000000004</v>
      </c>
      <c r="Y110" s="26">
        <f t="shared" si="113"/>
        <v>3.4477777777777776</v>
      </c>
      <c r="Z110" s="26">
        <f t="shared" si="114"/>
        <v>2.7777777777777235E-2</v>
      </c>
      <c r="AA110" s="65">
        <f t="shared" si="115"/>
        <v>2.7777777777773238E-3</v>
      </c>
      <c r="AB110" s="36"/>
      <c r="AC110" s="14">
        <f t="shared" si="95"/>
        <v>-0.11403701763850059</v>
      </c>
      <c r="AD110" s="57">
        <f t="shared" si="96"/>
        <v>-1.12E-2</v>
      </c>
      <c r="AE110" s="41"/>
      <c r="AF110" s="14"/>
      <c r="AG110" s="18"/>
      <c r="AI110" s="20">
        <f t="shared" si="87"/>
        <v>-3.8939306996222562</v>
      </c>
      <c r="AJ110" s="20">
        <f t="shared" si="88"/>
        <v>-3.8869704373321263</v>
      </c>
      <c r="AK110" s="21">
        <f t="shared" si="92"/>
        <v>2.92</v>
      </c>
      <c r="AL110" s="21">
        <f t="shared" si="97"/>
        <v>3.0088888888888889</v>
      </c>
      <c r="AM110" s="26">
        <f t="shared" si="98"/>
        <v>2.9949999999999997</v>
      </c>
      <c r="AN110" s="26">
        <f t="shared" si="99"/>
        <v>-1.3888888888889284E-2</v>
      </c>
      <c r="AO110" s="65">
        <f t="shared" si="100"/>
        <v>7.4999999999999734E-2</v>
      </c>
      <c r="AP110" s="36"/>
      <c r="AQ110" s="14">
        <f t="shared" si="81"/>
        <v>-0.40336665544525885</v>
      </c>
      <c r="AR110" s="57">
        <f t="shared" si="105"/>
        <v>-3.9600000000000003E-2</v>
      </c>
      <c r="AS110" s="14"/>
      <c r="AT110" s="14"/>
      <c r="AU110" s="23"/>
      <c r="AV110" s="9"/>
      <c r="AW110" s="20">
        <f t="shared" si="89"/>
        <v>-0.90101791486665506</v>
      </c>
      <c r="AX110" s="20">
        <f t="shared" si="90"/>
        <v>-0.88013712799626753</v>
      </c>
      <c r="AY110" s="21">
        <f t="shared" si="116"/>
        <v>4.3266666666666671</v>
      </c>
      <c r="AZ110" s="21">
        <f t="shared" si="101"/>
        <v>4.087936507936508</v>
      </c>
      <c r="BA110" s="26">
        <f t="shared" si="102"/>
        <v>4.0816984126984126</v>
      </c>
      <c r="BB110" s="26">
        <f t="shared" si="103"/>
        <v>-6.2380952380953758E-3</v>
      </c>
      <c r="BC110" s="65">
        <f t="shared" si="104"/>
        <v>-0.2449682539682545</v>
      </c>
      <c r="BD110" s="36"/>
      <c r="BE110" s="14">
        <f t="shared" si="82"/>
        <v>0.88084415458464405</v>
      </c>
      <c r="BF110" s="57">
        <f t="shared" si="93"/>
        <v>-2.9499999999999998E-2</v>
      </c>
      <c r="BG110" s="14"/>
      <c r="BH110" s="14"/>
      <c r="BI110" s="23"/>
    </row>
    <row r="111" spans="1:61" ht="15.75">
      <c r="A111" s="70">
        <f t="shared" si="83"/>
        <v>4.9999999999998934E-3</v>
      </c>
      <c r="B111" s="5">
        <v>-4.7750000000000004</v>
      </c>
      <c r="C111" s="75">
        <v>3.17</v>
      </c>
      <c r="D111" s="75">
        <v>0.06</v>
      </c>
      <c r="G111" s="20">
        <f t="shared" si="117"/>
        <v>-0.46174802796021697</v>
      </c>
      <c r="H111" s="85">
        <f t="shared" si="118"/>
        <v>-0.46097466548353594</v>
      </c>
      <c r="I111" s="21">
        <f t="shared" si="106"/>
        <v>4.59</v>
      </c>
      <c r="J111" s="21">
        <f t="shared" si="107"/>
        <v>4.5983333333333327</v>
      </c>
      <c r="K111" s="26">
        <f t="shared" si="108"/>
        <v>4.5305555555555559</v>
      </c>
      <c r="L111" s="26">
        <f t="shared" si="109"/>
        <v>-6.7777777777776826E-2</v>
      </c>
      <c r="M111" s="65">
        <f t="shared" si="110"/>
        <v>-5.9444444444443967E-2</v>
      </c>
      <c r="O111" s="14">
        <f t="shared" si="94"/>
        <v>-0.46703335800742862</v>
      </c>
      <c r="P111" s="57">
        <f t="shared" si="84"/>
        <v>3.0100000000000001E-3</v>
      </c>
      <c r="U111" s="20">
        <f t="shared" si="85"/>
        <v>-2.631803137680651</v>
      </c>
      <c r="V111" s="20">
        <f t="shared" si="86"/>
        <v>-2.6294830502506081</v>
      </c>
      <c r="W111" s="21">
        <f t="shared" si="111"/>
        <v>3.2450000000000001</v>
      </c>
      <c r="X111" s="21">
        <f t="shared" si="112"/>
        <v>3.3333333333333335</v>
      </c>
      <c r="Y111" s="26">
        <f t="shared" si="113"/>
        <v>3.4755555555555553</v>
      </c>
      <c r="Z111" s="26">
        <f t="shared" si="114"/>
        <v>0.14222222222222181</v>
      </c>
      <c r="AA111" s="65">
        <f t="shared" si="115"/>
        <v>0.23055555555555518</v>
      </c>
      <c r="AB111" s="36"/>
      <c r="AC111" s="14">
        <f t="shared" si="95"/>
        <v>0.5512369618696884</v>
      </c>
      <c r="AD111" s="57">
        <f t="shared" si="96"/>
        <v>-1.12E-2</v>
      </c>
      <c r="AE111" s="41"/>
      <c r="AF111" s="14"/>
      <c r="AG111" s="18"/>
      <c r="AI111" s="20">
        <f t="shared" si="87"/>
        <v>-3.8800101750419977</v>
      </c>
      <c r="AJ111" s="20">
        <f t="shared" si="88"/>
        <v>-3.8730499127518678</v>
      </c>
      <c r="AK111" s="21">
        <f t="shared" si="92"/>
        <v>3.14</v>
      </c>
      <c r="AL111" s="21">
        <f t="shared" si="97"/>
        <v>3.0144444444444449</v>
      </c>
      <c r="AM111" s="26">
        <f t="shared" si="98"/>
        <v>2.9938888888888888</v>
      </c>
      <c r="AN111" s="26">
        <f t="shared" si="99"/>
        <v>-2.0555555555556104E-2</v>
      </c>
      <c r="AO111" s="65">
        <f t="shared" si="100"/>
        <v>-0.1461111111111113</v>
      </c>
      <c r="AP111" s="36"/>
      <c r="AQ111" s="14">
        <f t="shared" si="81"/>
        <v>0.27917858477798324</v>
      </c>
      <c r="AR111" s="57">
        <f t="shared" si="105"/>
        <v>-3.9600000000000003E-2</v>
      </c>
      <c r="AS111" s="14"/>
      <c r="AT111" s="14"/>
      <c r="AU111" s="23"/>
      <c r="AV111" s="9"/>
      <c r="AW111" s="20">
        <f t="shared" si="89"/>
        <v>-0.85925634112587979</v>
      </c>
      <c r="AX111" s="20">
        <f t="shared" si="90"/>
        <v>-0.83837555425549226</v>
      </c>
      <c r="AY111" s="21">
        <f t="shared" si="116"/>
        <v>3.8085714285714296</v>
      </c>
      <c r="AZ111" s="21">
        <f t="shared" si="101"/>
        <v>4.1012698412698425</v>
      </c>
      <c r="BA111" s="26">
        <f t="shared" si="102"/>
        <v>4.1116455026455032</v>
      </c>
      <c r="BB111" s="26">
        <f t="shared" si="103"/>
        <v>1.0375661375660705E-2</v>
      </c>
      <c r="BC111" s="65">
        <f t="shared" si="104"/>
        <v>0.30307407407407361</v>
      </c>
      <c r="BD111" s="36"/>
      <c r="BE111" s="14">
        <f t="shared" si="82"/>
        <v>0.97906550811423732</v>
      </c>
      <c r="BF111" s="57">
        <f t="shared" si="93"/>
        <v>-2.9499999999999998E-2</v>
      </c>
      <c r="BG111" s="14"/>
      <c r="BH111" s="14"/>
      <c r="BI111" s="23"/>
    </row>
    <row r="112" spans="1:61" ht="15.75">
      <c r="A112" s="70">
        <f t="shared" si="83"/>
        <v>5.0000000000007816E-3</v>
      </c>
      <c r="B112" s="5">
        <v>-4.7699999999999996</v>
      </c>
      <c r="C112" s="75">
        <v>3.2</v>
      </c>
      <c r="D112" s="75">
        <v>0.06</v>
      </c>
      <c r="G112" s="20">
        <f t="shared" si="117"/>
        <v>-0.46020130300685491</v>
      </c>
      <c r="H112" s="85">
        <f t="shared" si="118"/>
        <v>-0.45942794053017388</v>
      </c>
      <c r="I112" s="21">
        <f t="shared" si="106"/>
        <v>4.5949999999999998</v>
      </c>
      <c r="J112" s="21">
        <f t="shared" si="107"/>
        <v>4.5783333333333331</v>
      </c>
      <c r="K112" s="26">
        <f t="shared" si="108"/>
        <v>4.5461111111111112</v>
      </c>
      <c r="L112" s="26">
        <f t="shared" si="109"/>
        <v>-3.222222222222193E-2</v>
      </c>
      <c r="M112" s="65">
        <f t="shared" si="110"/>
        <v>-4.8888888888888538E-2</v>
      </c>
      <c r="O112" s="14">
        <f t="shared" si="94"/>
        <v>-0.92614663015274457</v>
      </c>
      <c r="P112" s="57">
        <f t="shared" si="84"/>
        <v>3.0100000000000001E-3</v>
      </c>
      <c r="U112" s="20">
        <f t="shared" si="85"/>
        <v>-2.6271629628205648</v>
      </c>
      <c r="V112" s="20">
        <f t="shared" si="86"/>
        <v>-2.624842875390522</v>
      </c>
      <c r="W112" s="21">
        <f t="shared" si="111"/>
        <v>3.31</v>
      </c>
      <c r="X112" s="21">
        <f t="shared" si="112"/>
        <v>3.2699999999999996</v>
      </c>
      <c r="Y112" s="26">
        <f t="shared" si="113"/>
        <v>3.5011111111111108</v>
      </c>
      <c r="Z112" s="26">
        <f t="shared" si="114"/>
        <v>0.23111111111111127</v>
      </c>
      <c r="AA112" s="65">
        <f t="shared" si="115"/>
        <v>0.19111111111111079</v>
      </c>
      <c r="AB112" s="36"/>
      <c r="AC112" s="14">
        <f t="shared" si="95"/>
        <v>0.95858104060270943</v>
      </c>
      <c r="AD112" s="57">
        <f t="shared" si="96"/>
        <v>-1.12E-2</v>
      </c>
      <c r="AE112" s="41"/>
      <c r="AF112" s="14"/>
      <c r="AG112" s="18"/>
      <c r="AI112" s="20">
        <f t="shared" si="87"/>
        <v>-3.8660896504617392</v>
      </c>
      <c r="AJ112" s="20">
        <f t="shared" si="88"/>
        <v>-3.8591293881716093</v>
      </c>
      <c r="AK112" s="21">
        <f t="shared" si="92"/>
        <v>2.9833333333333338</v>
      </c>
      <c r="AL112" s="21">
        <f t="shared" si="97"/>
        <v>3.0011111111111113</v>
      </c>
      <c r="AM112" s="26">
        <f t="shared" si="98"/>
        <v>3.0131481481481486</v>
      </c>
      <c r="AN112" s="26">
        <f t="shared" si="99"/>
        <v>1.203703703703729E-2</v>
      </c>
      <c r="AO112" s="65">
        <f t="shared" si="100"/>
        <v>2.9814814814814738E-2</v>
      </c>
      <c r="AP112" s="36"/>
      <c r="AQ112" s="14">
        <f t="shared" si="81"/>
        <v>0.83109306245920134</v>
      </c>
      <c r="AR112" s="57">
        <f t="shared" si="105"/>
        <v>-3.9600000000000003E-2</v>
      </c>
      <c r="AS112" s="14"/>
      <c r="AT112" s="14"/>
      <c r="AU112" s="23"/>
      <c r="AV112" s="9"/>
      <c r="AW112" s="20">
        <f t="shared" si="89"/>
        <v>-0.81749476738510451</v>
      </c>
      <c r="AX112" s="20">
        <f t="shared" si="90"/>
        <v>-0.79661398051471699</v>
      </c>
      <c r="AY112" s="21">
        <f t="shared" si="116"/>
        <v>4.1685714285714299</v>
      </c>
      <c r="AZ112" s="21">
        <f t="shared" si="101"/>
        <v>4.0807936507936518</v>
      </c>
      <c r="BA112" s="26">
        <f t="shared" si="102"/>
        <v>4.1683650793650786</v>
      </c>
      <c r="BB112" s="26">
        <f t="shared" si="103"/>
        <v>8.7571428571426857E-2</v>
      </c>
      <c r="BC112" s="65">
        <f t="shared" si="104"/>
        <v>-2.0634920635131948E-4</v>
      </c>
      <c r="BD112" s="36"/>
      <c r="BE112" s="14">
        <f t="shared" si="82"/>
        <v>0.61917122929609736</v>
      </c>
      <c r="BF112" s="57">
        <f t="shared" si="93"/>
        <v>-2.9499999999999998E-2</v>
      </c>
      <c r="BG112" s="14"/>
      <c r="BH112" s="14"/>
      <c r="BI112" s="23"/>
    </row>
    <row r="113" spans="1:61" ht="15.75">
      <c r="A113" s="70">
        <f t="shared" si="83"/>
        <v>4.9999999999998934E-3</v>
      </c>
      <c r="B113" s="5">
        <v>-4.7649999999999997</v>
      </c>
      <c r="C113" s="75">
        <v>3</v>
      </c>
      <c r="D113" s="75">
        <v>0.03</v>
      </c>
      <c r="G113" s="20">
        <f t="shared" si="117"/>
        <v>-0.45865457805349286</v>
      </c>
      <c r="H113" s="85">
        <f t="shared" si="118"/>
        <v>-0.45788121557681183</v>
      </c>
      <c r="I113" s="21">
        <f t="shared" si="106"/>
        <v>4.55</v>
      </c>
      <c r="J113" s="21">
        <f t="shared" si="107"/>
        <v>4.59</v>
      </c>
      <c r="K113" s="26">
        <f t="shared" si="108"/>
        <v>4.5616666666666665</v>
      </c>
      <c r="L113" s="26">
        <f t="shared" si="109"/>
        <v>-2.8333333333333321E-2</v>
      </c>
      <c r="M113" s="65">
        <f t="shared" si="110"/>
        <v>1.1666666666666714E-2</v>
      </c>
      <c r="O113" s="14">
        <f t="shared" si="94"/>
        <v>-0.95190560107633526</v>
      </c>
      <c r="P113" s="57">
        <f t="shared" si="84"/>
        <v>3.0100000000000001E-3</v>
      </c>
      <c r="U113" s="20">
        <f t="shared" si="85"/>
        <v>-2.6225227879604787</v>
      </c>
      <c r="V113" s="20">
        <f t="shared" si="86"/>
        <v>-2.6202027005304358</v>
      </c>
      <c r="W113" s="21">
        <f t="shared" si="111"/>
        <v>3.2549999999999999</v>
      </c>
      <c r="X113" s="21">
        <f t="shared" si="112"/>
        <v>3.3366666666666664</v>
      </c>
      <c r="Y113" s="26">
        <f t="shared" si="113"/>
        <v>3.5122222222222224</v>
      </c>
      <c r="Z113" s="26">
        <f t="shared" si="114"/>
        <v>0.17555555555555591</v>
      </c>
      <c r="AA113" s="65">
        <f t="shared" si="115"/>
        <v>0.25722222222222246</v>
      </c>
      <c r="AB113" s="36"/>
      <c r="AC113" s="14">
        <f t="shared" si="95"/>
        <v>0.91739439699608616</v>
      </c>
      <c r="AD113" s="57">
        <f t="shared" si="96"/>
        <v>-1.12E-2</v>
      </c>
      <c r="AE113" s="41"/>
      <c r="AF113" s="14"/>
      <c r="AG113" s="18"/>
      <c r="AI113" s="20">
        <f t="shared" si="87"/>
        <v>-3.8521691258814807</v>
      </c>
      <c r="AJ113" s="20">
        <f t="shared" si="88"/>
        <v>-3.8452088635913508</v>
      </c>
      <c r="AK113" s="21">
        <f t="shared" si="92"/>
        <v>2.8799999999999994</v>
      </c>
      <c r="AL113" s="21">
        <f t="shared" si="97"/>
        <v>3.0133333333333332</v>
      </c>
      <c r="AM113" s="26">
        <f t="shared" si="98"/>
        <v>3.0212962962962968</v>
      </c>
      <c r="AN113" s="26">
        <f t="shared" si="99"/>
        <v>7.9629629629636156E-3</v>
      </c>
      <c r="AO113" s="65">
        <f t="shared" si="100"/>
        <v>0.14129629629629736</v>
      </c>
      <c r="AP113" s="36"/>
      <c r="AQ113" s="14">
        <f t="shared" si="81"/>
        <v>0.99412985964523959</v>
      </c>
      <c r="AR113" s="57">
        <f t="shared" si="105"/>
        <v>-3.9600000000000003E-2</v>
      </c>
      <c r="AS113" s="14"/>
      <c r="AT113" s="14"/>
      <c r="AU113" s="23"/>
      <c r="AV113" s="9"/>
      <c r="AW113" s="20">
        <f t="shared" si="89"/>
        <v>-0.77573319364432924</v>
      </c>
      <c r="AX113" s="20">
        <f t="shared" si="90"/>
        <v>-0.75485240677394172</v>
      </c>
      <c r="AY113" s="21">
        <f t="shared" si="116"/>
        <v>4.2652380952380957</v>
      </c>
      <c r="AZ113" s="21">
        <f t="shared" si="101"/>
        <v>4.1782698412698416</v>
      </c>
      <c r="BA113" s="26">
        <f t="shared" si="102"/>
        <v>4.1745165692007795</v>
      </c>
      <c r="BB113" s="26">
        <f t="shared" si="103"/>
        <v>-3.7532720690620636E-3</v>
      </c>
      <c r="BC113" s="65">
        <f t="shared" si="104"/>
        <v>-9.0721526037316202E-2</v>
      </c>
      <c r="BD113" s="36"/>
      <c r="BE113" s="14">
        <f t="shared" si="82"/>
        <v>-3.044014903139269E-2</v>
      </c>
      <c r="BF113" s="57">
        <f t="shared" si="93"/>
        <v>-2.9499999999999998E-2</v>
      </c>
      <c r="BG113" s="14"/>
      <c r="BH113" s="14"/>
      <c r="BI113" s="23"/>
    </row>
    <row r="114" spans="1:61" ht="15.75">
      <c r="A114" s="70">
        <f t="shared" si="83"/>
        <v>4.9999999999998934E-3</v>
      </c>
      <c r="B114" s="5">
        <v>-4.76</v>
      </c>
      <c r="C114" s="75">
        <v>2.92</v>
      </c>
      <c r="D114" s="75">
        <v>0.05</v>
      </c>
      <c r="G114" s="20">
        <f t="shared" si="117"/>
        <v>-0.4571078531001308</v>
      </c>
      <c r="H114" s="85">
        <f t="shared" si="118"/>
        <v>-0.45633449062344977</v>
      </c>
      <c r="I114" s="21">
        <f t="shared" si="106"/>
        <v>4.625</v>
      </c>
      <c r="J114" s="21">
        <f t="shared" si="107"/>
        <v>4.5283333333333333</v>
      </c>
      <c r="K114" s="26">
        <f t="shared" si="108"/>
        <v>4.596111111111111</v>
      </c>
      <c r="L114" s="26">
        <f t="shared" si="109"/>
        <v>6.7777777777777715E-2</v>
      </c>
      <c r="M114" s="65">
        <f t="shared" si="110"/>
        <v>-2.8888888888888964E-2</v>
      </c>
      <c r="O114" s="14">
        <f t="shared" si="94"/>
        <v>-0.53225736200397766</v>
      </c>
      <c r="P114" s="57">
        <f t="shared" si="84"/>
        <v>3.0100000000000001E-3</v>
      </c>
      <c r="U114" s="20">
        <f t="shared" si="85"/>
        <v>-2.6178826131003925</v>
      </c>
      <c r="V114" s="20">
        <f t="shared" si="86"/>
        <v>-2.6155625256703496</v>
      </c>
      <c r="W114" s="21">
        <f t="shared" si="111"/>
        <v>3.4450000000000003</v>
      </c>
      <c r="X114" s="21">
        <f t="shared" si="112"/>
        <v>3.4433333333333334</v>
      </c>
      <c r="Y114" s="26">
        <f t="shared" si="113"/>
        <v>3.5161111111111105</v>
      </c>
      <c r="Z114" s="26">
        <f t="shared" si="114"/>
        <v>7.2777777777777164E-2</v>
      </c>
      <c r="AA114" s="65">
        <f t="shared" si="115"/>
        <v>7.1111111111110237E-2</v>
      </c>
      <c r="AB114" s="36"/>
      <c r="AC114" s="14">
        <f t="shared" si="95"/>
        <v>0.44694871933201785</v>
      </c>
      <c r="AD114" s="57">
        <f t="shared" si="96"/>
        <v>-1.12E-2</v>
      </c>
      <c r="AE114" s="41"/>
      <c r="AF114" s="14"/>
      <c r="AG114" s="18"/>
      <c r="AI114" s="20">
        <f t="shared" si="87"/>
        <v>-3.8382486013012223</v>
      </c>
      <c r="AJ114" s="20">
        <f t="shared" si="88"/>
        <v>-3.8312883390110923</v>
      </c>
      <c r="AK114" s="21">
        <f t="shared" si="92"/>
        <v>3.1766666666666663</v>
      </c>
      <c r="AL114" s="21">
        <f t="shared" si="97"/>
        <v>3.0172222222222218</v>
      </c>
      <c r="AM114" s="26">
        <f t="shared" si="98"/>
        <v>3.0331481481481486</v>
      </c>
      <c r="AN114" s="26">
        <f t="shared" si="99"/>
        <v>1.5925925925926787E-2</v>
      </c>
      <c r="AO114" s="65">
        <f t="shared" si="100"/>
        <v>-0.14351851851851771</v>
      </c>
      <c r="AP114" s="36"/>
      <c r="AQ114" s="14">
        <f t="shared" si="81"/>
        <v>0.69200224698057278</v>
      </c>
      <c r="AR114" s="57">
        <f t="shared" si="105"/>
        <v>-3.9600000000000003E-2</v>
      </c>
      <c r="AS114" s="14"/>
      <c r="AT114" s="14"/>
      <c r="AU114" s="23"/>
      <c r="AV114" s="9"/>
      <c r="AW114" s="20">
        <f t="shared" si="89"/>
        <v>-0.73397161990355397</v>
      </c>
      <c r="AX114" s="20">
        <f t="shared" si="90"/>
        <v>-0.71309083303316645</v>
      </c>
      <c r="AY114" s="21">
        <f t="shared" si="116"/>
        <v>4.101</v>
      </c>
      <c r="AZ114" s="21">
        <f t="shared" si="101"/>
        <v>4.2450952380952378</v>
      </c>
      <c r="BA114" s="26">
        <f t="shared" si="102"/>
        <v>4.1913148657551744</v>
      </c>
      <c r="BB114" s="26">
        <f t="shared" si="103"/>
        <v>-5.3780372340063387E-2</v>
      </c>
      <c r="BC114" s="65">
        <f t="shared" si="104"/>
        <v>9.0314865755174445E-2</v>
      </c>
      <c r="BD114" s="36"/>
      <c r="BE114" s="14">
        <f t="shared" si="82"/>
        <v>-0.66580824332252131</v>
      </c>
      <c r="BF114" s="57">
        <f t="shared" si="93"/>
        <v>-2.9499999999999998E-2</v>
      </c>
      <c r="BG114" s="14"/>
      <c r="BH114" s="14"/>
      <c r="BI114" s="23"/>
    </row>
    <row r="115" spans="1:61" ht="15.75">
      <c r="A115" s="70">
        <f t="shared" si="83"/>
        <v>4.9999999999998934E-3</v>
      </c>
      <c r="B115" s="5">
        <v>-4.7549999999999999</v>
      </c>
      <c r="C115" s="75">
        <v>2.86</v>
      </c>
      <c r="D115" s="75">
        <v>7.0000000000000007E-2</v>
      </c>
      <c r="G115" s="20">
        <f t="shared" si="117"/>
        <v>-0.45556112814676875</v>
      </c>
      <c r="H115" s="85">
        <f t="shared" si="118"/>
        <v>-0.45478776567008772</v>
      </c>
      <c r="I115" s="21">
        <f t="shared" si="106"/>
        <v>4.41</v>
      </c>
      <c r="J115" s="21">
        <f t="shared" si="107"/>
        <v>4.5383333333333331</v>
      </c>
      <c r="K115" s="26">
        <f t="shared" si="108"/>
        <v>4.6116666666666672</v>
      </c>
      <c r="L115" s="26">
        <f t="shared" si="109"/>
        <v>7.3333333333334139E-2</v>
      </c>
      <c r="M115" s="65">
        <f t="shared" si="110"/>
        <v>0.2016666666666671</v>
      </c>
      <c r="O115" s="14">
        <f t="shared" si="94"/>
        <v>0.13644001213175452</v>
      </c>
      <c r="P115" s="57">
        <f t="shared" si="84"/>
        <v>3.0100000000000001E-3</v>
      </c>
      <c r="U115" s="20">
        <f t="shared" si="85"/>
        <v>-2.6132424382403063</v>
      </c>
      <c r="V115" s="20">
        <f t="shared" si="86"/>
        <v>-2.6109223508102635</v>
      </c>
      <c r="W115" s="21">
        <f t="shared" si="111"/>
        <v>3.63</v>
      </c>
      <c r="X115" s="21">
        <f t="shared" si="112"/>
        <v>3.6350000000000002</v>
      </c>
      <c r="Y115" s="26">
        <f t="shared" si="113"/>
        <v>3.5166666666666662</v>
      </c>
      <c r="Z115" s="26">
        <f t="shared" si="114"/>
        <v>-0.11833333333333407</v>
      </c>
      <c r="AA115" s="65">
        <f t="shared" si="115"/>
        <v>-0.11333333333333373</v>
      </c>
      <c r="AB115" s="36"/>
      <c r="AC115" s="14">
        <f t="shared" si="95"/>
        <v>-0.23262923138928335</v>
      </c>
      <c r="AD115" s="57">
        <f t="shared" si="96"/>
        <v>-1.12E-2</v>
      </c>
      <c r="AE115" s="41"/>
      <c r="AF115" s="14"/>
      <c r="AG115" s="18"/>
      <c r="AI115" s="20">
        <f t="shared" si="87"/>
        <v>-3.8243280767209638</v>
      </c>
      <c r="AJ115" s="20">
        <f t="shared" si="88"/>
        <v>-3.8173678144308338</v>
      </c>
      <c r="AK115" s="21">
        <f t="shared" si="92"/>
        <v>2.9950000000000001</v>
      </c>
      <c r="AL115" s="21">
        <f t="shared" si="97"/>
        <v>3.0738888888888893</v>
      </c>
      <c r="AM115" s="26">
        <f t="shared" si="98"/>
        <v>3.0346296296296296</v>
      </c>
      <c r="AN115" s="26">
        <f t="shared" si="99"/>
        <v>-3.9259259259259771E-2</v>
      </c>
      <c r="AO115" s="65">
        <f t="shared" si="100"/>
        <v>3.9629629629629459E-2</v>
      </c>
      <c r="AP115" s="36"/>
      <c r="AQ115" s="14">
        <f t="shared" si="81"/>
        <v>6.6079092205374154E-2</v>
      </c>
      <c r="AR115" s="57">
        <f t="shared" si="105"/>
        <v>-3.9600000000000003E-2</v>
      </c>
      <c r="AS115" s="14"/>
      <c r="AT115" s="14"/>
      <c r="AU115" s="23"/>
      <c r="AV115" s="9"/>
      <c r="AW115" s="20">
        <f t="shared" si="89"/>
        <v>-0.6922100461627787</v>
      </c>
      <c r="AX115" s="20">
        <f t="shared" si="90"/>
        <v>-0.67132925929239118</v>
      </c>
      <c r="AY115" s="21">
        <f t="shared" si="116"/>
        <v>4.3690476190476186</v>
      </c>
      <c r="AZ115" s="21">
        <f t="shared" si="101"/>
        <v>4.3222380952380952</v>
      </c>
      <c r="BA115" s="26">
        <f t="shared" si="102"/>
        <v>4.1413942308345391</v>
      </c>
      <c r="BB115" s="26">
        <f t="shared" si="103"/>
        <v>-0.18084386440355615</v>
      </c>
      <c r="BC115" s="65">
        <f t="shared" si="104"/>
        <v>-0.22765338821307957</v>
      </c>
      <c r="BD115" s="36"/>
      <c r="BE115" s="14">
        <f t="shared" si="82"/>
        <v>-0.98963726092865967</v>
      </c>
      <c r="BF115" s="57">
        <f t="shared" si="93"/>
        <v>-2.9499999999999998E-2</v>
      </c>
      <c r="BG115" s="14"/>
      <c r="BH115" s="14"/>
      <c r="BI115" s="23"/>
    </row>
    <row r="116" spans="1:61" ht="15.75">
      <c r="A116" s="70">
        <f t="shared" si="83"/>
        <v>4.9999999999998934E-3</v>
      </c>
      <c r="B116" s="5">
        <v>-4.75</v>
      </c>
      <c r="C116" s="75">
        <v>3.04</v>
      </c>
      <c r="D116" s="75">
        <v>0.04</v>
      </c>
      <c r="G116" s="20">
        <f t="shared" si="117"/>
        <v>-0.45401440319340669</v>
      </c>
      <c r="H116" s="85">
        <f t="shared" si="118"/>
        <v>-0.45324104071672566</v>
      </c>
      <c r="I116" s="21">
        <f t="shared" si="106"/>
        <v>4.58</v>
      </c>
      <c r="J116" s="21">
        <f t="shared" si="107"/>
        <v>4.5483333333333329</v>
      </c>
      <c r="K116" s="26">
        <f t="shared" si="108"/>
        <v>4.6027777777777779</v>
      </c>
      <c r="L116" s="26">
        <f t="shared" si="109"/>
        <v>5.4444444444444962E-2</v>
      </c>
      <c r="M116" s="65">
        <f t="shared" si="110"/>
        <v>2.2777777777777786E-2</v>
      </c>
      <c r="O116" s="14">
        <f t="shared" si="94"/>
        <v>0.74129558822916519</v>
      </c>
      <c r="P116" s="57">
        <f t="shared" si="84"/>
        <v>3.0100000000000001E-3</v>
      </c>
      <c r="U116" s="20">
        <f t="shared" si="85"/>
        <v>-2.6086022633802202</v>
      </c>
      <c r="V116" s="20">
        <f t="shared" si="86"/>
        <v>-2.6062821759501773</v>
      </c>
      <c r="W116" s="21">
        <f t="shared" si="111"/>
        <v>3.83</v>
      </c>
      <c r="X116" s="21">
        <f t="shared" si="112"/>
        <v>3.78</v>
      </c>
      <c r="Y116" s="26">
        <f t="shared" si="113"/>
        <v>3.5283333333333333</v>
      </c>
      <c r="Z116" s="26">
        <f t="shared" si="114"/>
        <v>-0.25166666666666648</v>
      </c>
      <c r="AA116" s="65">
        <f t="shared" si="115"/>
        <v>-0.30166666666666675</v>
      </c>
      <c r="AB116" s="36"/>
      <c r="AC116" s="14">
        <f t="shared" si="95"/>
        <v>-0.80335737935757046</v>
      </c>
      <c r="AD116" s="57">
        <f t="shared" si="96"/>
        <v>-1.12E-2</v>
      </c>
      <c r="AE116" s="41"/>
      <c r="AF116" s="14"/>
      <c r="AG116" s="18"/>
      <c r="AI116" s="20">
        <f t="shared" si="87"/>
        <v>-3.8104075521407053</v>
      </c>
      <c r="AJ116" s="20">
        <f t="shared" si="88"/>
        <v>-3.8034472898505753</v>
      </c>
      <c r="AK116" s="21">
        <f t="shared" si="92"/>
        <v>3.0500000000000003</v>
      </c>
      <c r="AL116" s="21">
        <f t="shared" si="97"/>
        <v>3.0416666666666665</v>
      </c>
      <c r="AM116" s="26">
        <f t="shared" si="98"/>
        <v>3.0346296296296296</v>
      </c>
      <c r="AN116" s="26">
        <f t="shared" si="99"/>
        <v>-7.0370370370369528E-3</v>
      </c>
      <c r="AO116" s="65">
        <f t="shared" si="100"/>
        <v>-1.5370370370370701E-2</v>
      </c>
      <c r="AP116" s="36"/>
      <c r="AQ116" s="14">
        <f t="shared" si="81"/>
        <v>-0.59076320420000406</v>
      </c>
      <c r="AR116" s="57">
        <f t="shared" si="105"/>
        <v>-3.9600000000000003E-2</v>
      </c>
      <c r="AS116" s="14"/>
      <c r="AT116" s="14"/>
      <c r="AU116" s="23"/>
      <c r="AV116" s="9"/>
      <c r="AW116" s="20">
        <f t="shared" si="89"/>
        <v>-0.65044847242200343</v>
      </c>
      <c r="AX116" s="20">
        <f t="shared" si="90"/>
        <v>-0.62956768555161591</v>
      </c>
      <c r="AY116" s="21">
        <f t="shared" si="116"/>
        <v>4.4966666666666653</v>
      </c>
      <c r="AZ116" s="21">
        <f t="shared" si="101"/>
        <v>4.257343358395989</v>
      </c>
      <c r="BA116" s="26">
        <f t="shared" si="102"/>
        <v>4.2177963472366553</v>
      </c>
      <c r="BB116" s="26">
        <f t="shared" si="103"/>
        <v>-3.9547011159333678E-2</v>
      </c>
      <c r="BC116" s="65">
        <f t="shared" si="104"/>
        <v>-0.27887031943000995</v>
      </c>
      <c r="BD116" s="36"/>
      <c r="BE116" s="14">
        <f t="shared" si="82"/>
        <v>-0.85040400555325146</v>
      </c>
      <c r="BF116" s="57">
        <f t="shared" si="93"/>
        <v>-2.9499999999999998E-2</v>
      </c>
      <c r="BG116" s="14"/>
      <c r="BH116" s="14"/>
      <c r="BI116" s="23"/>
    </row>
    <row r="117" spans="1:61" ht="15.75">
      <c r="A117" s="70">
        <f t="shared" si="83"/>
        <v>4.9999999999998934E-3</v>
      </c>
      <c r="B117" s="5">
        <v>-4.7450000000000001</v>
      </c>
      <c r="C117" s="75">
        <v>2.96</v>
      </c>
      <c r="D117" s="75">
        <v>0.04</v>
      </c>
      <c r="G117" s="20">
        <f t="shared" si="117"/>
        <v>-0.45246767824004464</v>
      </c>
      <c r="H117" s="85">
        <f t="shared" si="118"/>
        <v>-0.45169431576336361</v>
      </c>
      <c r="I117" s="21">
        <f t="shared" si="106"/>
        <v>4.6550000000000002</v>
      </c>
      <c r="J117" s="21">
        <f t="shared" si="107"/>
        <v>4.6616666666666662</v>
      </c>
      <c r="K117" s="26">
        <f t="shared" si="108"/>
        <v>4.6327777777777781</v>
      </c>
      <c r="L117" s="26">
        <f t="shared" si="109"/>
        <v>-2.8888888888888076E-2</v>
      </c>
      <c r="M117" s="65">
        <f t="shared" si="110"/>
        <v>-2.2222222222222143E-2</v>
      </c>
      <c r="O117" s="14">
        <f t="shared" si="94"/>
        <v>0.99929072001139307</v>
      </c>
      <c r="P117" s="57">
        <f t="shared" si="84"/>
        <v>3.0100000000000001E-3</v>
      </c>
      <c r="U117" s="20">
        <f t="shared" si="85"/>
        <v>-2.603962088520134</v>
      </c>
      <c r="V117" s="20">
        <f t="shared" si="86"/>
        <v>-2.6016420010900911</v>
      </c>
      <c r="W117" s="21">
        <f t="shared" si="111"/>
        <v>3.88</v>
      </c>
      <c r="X117" s="21">
        <f t="shared" si="112"/>
        <v>3.7716666666666669</v>
      </c>
      <c r="Y117" s="26">
        <f t="shared" si="113"/>
        <v>3.5172222222222222</v>
      </c>
      <c r="Z117" s="26">
        <f t="shared" si="114"/>
        <v>-0.2544444444444447</v>
      </c>
      <c r="AA117" s="65">
        <f t="shared" si="115"/>
        <v>-0.36277777777777764</v>
      </c>
      <c r="AB117" s="36"/>
      <c r="AC117" s="14">
        <f t="shared" si="95"/>
        <v>-0.99818568120171192</v>
      </c>
      <c r="AD117" s="57">
        <f t="shared" si="96"/>
        <v>-1.12E-2</v>
      </c>
      <c r="AE117" s="41"/>
      <c r="AF117" s="14"/>
      <c r="AG117" s="18"/>
      <c r="AI117" s="20">
        <f t="shared" si="87"/>
        <v>-3.7964870275604468</v>
      </c>
      <c r="AJ117" s="20">
        <f t="shared" si="88"/>
        <v>-3.7895267652703168</v>
      </c>
      <c r="AK117" s="21">
        <f t="shared" si="92"/>
        <v>3.08</v>
      </c>
      <c r="AL117" s="21">
        <f t="shared" si="97"/>
        <v>3.0677777777777777</v>
      </c>
      <c r="AM117" s="26">
        <f t="shared" si="98"/>
        <v>3.0324074074074074</v>
      </c>
      <c r="AN117" s="26">
        <f t="shared" si="99"/>
        <v>-3.5370370370370274E-2</v>
      </c>
      <c r="AO117" s="65">
        <f t="shared" si="100"/>
        <v>-4.7592592592592631E-2</v>
      </c>
      <c r="AP117" s="36"/>
      <c r="AQ117" s="14">
        <f t="shared" si="81"/>
        <v>-0.97118083175854286</v>
      </c>
      <c r="AR117" s="57">
        <f t="shared" si="105"/>
        <v>-3.9600000000000003E-2</v>
      </c>
      <c r="AS117" s="14"/>
      <c r="AT117" s="14"/>
      <c r="AU117" s="23"/>
      <c r="AV117" s="9"/>
      <c r="AW117" s="20">
        <f t="shared" si="89"/>
        <v>-0.60868689868122816</v>
      </c>
      <c r="AX117" s="20">
        <f t="shared" si="90"/>
        <v>-0.58780611181084064</v>
      </c>
      <c r="AY117" s="21">
        <f t="shared" si="116"/>
        <v>3.906315789473684</v>
      </c>
      <c r="AZ117" s="21">
        <f t="shared" si="101"/>
        <v>4.2275795179004421</v>
      </c>
      <c r="BA117" s="26">
        <f t="shared" si="102"/>
        <v>4.2000185694588774</v>
      </c>
      <c r="BB117" s="26">
        <f t="shared" si="103"/>
        <v>-2.7560948441564648E-2</v>
      </c>
      <c r="BC117" s="65">
        <f t="shared" si="104"/>
        <v>0.29370277998519345</v>
      </c>
      <c r="BD117" s="36"/>
      <c r="BE117" s="14">
        <f t="shared" si="82"/>
        <v>-0.31325726479171889</v>
      </c>
      <c r="BF117" s="57">
        <f t="shared" si="93"/>
        <v>-2.9499999999999998E-2</v>
      </c>
      <c r="BG117" s="14"/>
      <c r="BH117" s="14"/>
      <c r="BI117" s="23"/>
    </row>
    <row r="118" spans="1:61" ht="15.75">
      <c r="A118" s="70">
        <f t="shared" si="83"/>
        <v>4.9999999999998934E-3</v>
      </c>
      <c r="B118" s="5">
        <v>-4.74</v>
      </c>
      <c r="C118" s="75">
        <v>2.91</v>
      </c>
      <c r="D118" s="75">
        <v>0.04</v>
      </c>
      <c r="G118" s="20">
        <f t="shared" si="117"/>
        <v>-0.45092095328668258</v>
      </c>
      <c r="H118" s="85">
        <f t="shared" si="118"/>
        <v>-0.45014759081000155</v>
      </c>
      <c r="I118" s="21">
        <f t="shared" si="106"/>
        <v>4.75</v>
      </c>
      <c r="J118" s="21">
        <f t="shared" si="107"/>
        <v>4.7183333333333337</v>
      </c>
      <c r="K118" s="26">
        <f t="shared" si="108"/>
        <v>4.6627777777777784</v>
      </c>
      <c r="L118" s="26">
        <f t="shared" si="109"/>
        <v>-5.5555555555555358E-2</v>
      </c>
      <c r="M118" s="65">
        <f t="shared" si="110"/>
        <v>-8.7222222222221646E-2</v>
      </c>
      <c r="O118" s="14">
        <f t="shared" si="94"/>
        <v>0.78970661802099806</v>
      </c>
      <c r="P118" s="57">
        <f t="shared" si="84"/>
        <v>3.0100000000000001E-3</v>
      </c>
      <c r="U118" s="20">
        <f t="shared" si="85"/>
        <v>-2.5993219136600478</v>
      </c>
      <c r="V118" s="20">
        <f t="shared" si="86"/>
        <v>-2.597001826230005</v>
      </c>
      <c r="W118" s="21">
        <f t="shared" si="111"/>
        <v>3.6050000000000004</v>
      </c>
      <c r="X118" s="21">
        <f t="shared" si="112"/>
        <v>3.645</v>
      </c>
      <c r="Y118" s="26">
        <f t="shared" si="113"/>
        <v>3.5194444444444444</v>
      </c>
      <c r="Z118" s="26">
        <f t="shared" si="114"/>
        <v>-0.12555555555555564</v>
      </c>
      <c r="AA118" s="65">
        <f t="shared" si="115"/>
        <v>-8.5555555555556051E-2</v>
      </c>
      <c r="AB118" s="36"/>
      <c r="AC118" s="14">
        <f t="shared" si="95"/>
        <v>-0.72595180921346047</v>
      </c>
      <c r="AD118" s="57">
        <f t="shared" si="96"/>
        <v>-1.12E-2</v>
      </c>
      <c r="AE118" s="41"/>
      <c r="AF118" s="14"/>
      <c r="AG118" s="18"/>
      <c r="AI118" s="20">
        <f t="shared" si="87"/>
        <v>-3.7825665029801883</v>
      </c>
      <c r="AJ118" s="20">
        <f t="shared" si="88"/>
        <v>-3.7756062406900583</v>
      </c>
      <c r="AK118" s="21">
        <f t="shared" si="92"/>
        <v>3.0733333333333328</v>
      </c>
      <c r="AL118" s="21">
        <f t="shared" si="97"/>
        <v>3.0288888888888885</v>
      </c>
      <c r="AM118" s="26">
        <f t="shared" si="98"/>
        <v>3.0490740740740745</v>
      </c>
      <c r="AN118" s="26">
        <f t="shared" si="99"/>
        <v>2.0185185185185972E-2</v>
      </c>
      <c r="AO118" s="65">
        <f t="shared" si="100"/>
        <v>-2.4259259259258315E-2</v>
      </c>
      <c r="AP118" s="36"/>
      <c r="AQ118" s="14">
        <f t="shared" si="81"/>
        <v>-0.89717215466458944</v>
      </c>
      <c r="AR118" s="57">
        <f t="shared" si="105"/>
        <v>-3.9600000000000003E-2</v>
      </c>
      <c r="AS118" s="14"/>
      <c r="AT118" s="14"/>
      <c r="AU118" s="23"/>
      <c r="AV118" s="9"/>
      <c r="AW118" s="20">
        <f t="shared" si="89"/>
        <v>-0.56692532494045289</v>
      </c>
      <c r="AX118" s="20">
        <f t="shared" si="90"/>
        <v>-0.54604453807006537</v>
      </c>
      <c r="AY118" s="21">
        <f t="shared" si="116"/>
        <v>4.2797560975609761</v>
      </c>
      <c r="AZ118" s="21">
        <f t="shared" si="101"/>
        <v>4.0211509464718711</v>
      </c>
      <c r="BA118" s="26">
        <f t="shared" si="102"/>
        <v>4.1860761252725318</v>
      </c>
      <c r="BB118" s="26">
        <f t="shared" si="103"/>
        <v>0.16492517880066071</v>
      </c>
      <c r="BC118" s="65">
        <f t="shared" si="104"/>
        <v>-9.3679972288444269E-2</v>
      </c>
      <c r="BD118" s="36"/>
      <c r="BE118" s="14">
        <f t="shared" si="82"/>
        <v>0.37046603163255643</v>
      </c>
      <c r="BF118" s="57">
        <f t="shared" si="93"/>
        <v>-2.9499999999999998E-2</v>
      </c>
      <c r="BG118" s="14"/>
      <c r="BH118" s="14"/>
      <c r="BI118" s="23"/>
    </row>
    <row r="119" spans="1:61" ht="15.75">
      <c r="A119" s="70">
        <f t="shared" si="83"/>
        <v>4.9999999999998934E-3</v>
      </c>
      <c r="B119" s="5">
        <v>-4.7350000000000003</v>
      </c>
      <c r="C119" s="75">
        <v>3.09</v>
      </c>
      <c r="D119" s="75">
        <v>0.04</v>
      </c>
      <c r="G119" s="20">
        <f t="shared" si="117"/>
        <v>-0.44937422833332052</v>
      </c>
      <c r="H119" s="85">
        <f t="shared" si="118"/>
        <v>-0.4486008658566395</v>
      </c>
      <c r="I119" s="21">
        <f t="shared" si="106"/>
        <v>4.75</v>
      </c>
      <c r="J119" s="21">
        <f t="shared" si="107"/>
        <v>4.67</v>
      </c>
      <c r="K119" s="26">
        <f t="shared" si="108"/>
        <v>4.6972222222222229</v>
      </c>
      <c r="L119" s="26">
        <f t="shared" si="109"/>
        <v>2.7222222222222925E-2</v>
      </c>
      <c r="M119" s="65">
        <f t="shared" si="110"/>
        <v>-5.2777777777777146E-2</v>
      </c>
      <c r="O119" s="14">
        <f t="shared" si="94"/>
        <v>0.21061001284715497</v>
      </c>
      <c r="P119" s="57">
        <f t="shared" si="84"/>
        <v>3.0100000000000001E-3</v>
      </c>
      <c r="T119" s="2"/>
      <c r="U119" s="20">
        <f t="shared" si="85"/>
        <v>-2.5946817387999617</v>
      </c>
      <c r="V119" s="20">
        <f t="shared" si="86"/>
        <v>-2.5923616513699188</v>
      </c>
      <c r="W119" s="21">
        <f t="shared" si="111"/>
        <v>3.45</v>
      </c>
      <c r="X119" s="21">
        <f t="shared" si="112"/>
        <v>3.4683333333333337</v>
      </c>
      <c r="Y119" s="26">
        <f t="shared" si="113"/>
        <v>3.5188888888888892</v>
      </c>
      <c r="Z119" s="26">
        <f t="shared" si="114"/>
        <v>5.0555555555555465E-2</v>
      </c>
      <c r="AA119" s="65">
        <f t="shared" si="115"/>
        <v>6.8888888888888999E-2</v>
      </c>
      <c r="AB119" s="36"/>
      <c r="AC119" s="14">
        <f t="shared" si="95"/>
        <v>-0.11403701763852202</v>
      </c>
      <c r="AD119" s="57">
        <f t="shared" si="96"/>
        <v>-1.12E-2</v>
      </c>
      <c r="AE119" s="41"/>
      <c r="AF119" s="14"/>
      <c r="AG119" s="18"/>
      <c r="AI119" s="20">
        <f t="shared" si="87"/>
        <v>-3.7686459783999298</v>
      </c>
      <c r="AJ119" s="20">
        <f t="shared" si="88"/>
        <v>-3.7616857161097998</v>
      </c>
      <c r="AK119" s="21">
        <f t="shared" si="92"/>
        <v>2.9333333333333336</v>
      </c>
      <c r="AL119" s="21">
        <f t="shared" si="97"/>
        <v>3.048888888888889</v>
      </c>
      <c r="AM119" s="26">
        <f t="shared" si="98"/>
        <v>3.0453703703703705</v>
      </c>
      <c r="AN119" s="26">
        <f t="shared" si="99"/>
        <v>-3.5185185185184764E-3</v>
      </c>
      <c r="AO119" s="65">
        <f t="shared" si="100"/>
        <v>0.11203703703703694</v>
      </c>
      <c r="AP119" s="36"/>
      <c r="AQ119" s="14">
        <f t="shared" si="81"/>
        <v>-0.40336665544520056</v>
      </c>
      <c r="AR119" s="57">
        <f t="shared" si="105"/>
        <v>-3.9600000000000003E-2</v>
      </c>
      <c r="AS119" s="14"/>
      <c r="AT119" s="14"/>
      <c r="AU119" s="23"/>
      <c r="AV119" s="9"/>
      <c r="AW119" s="20">
        <f t="shared" si="89"/>
        <v>-0.52516375119967762</v>
      </c>
      <c r="AX119" s="20">
        <f t="shared" si="90"/>
        <v>-0.5042829643292901</v>
      </c>
      <c r="AY119" s="21">
        <f t="shared" si="116"/>
        <v>3.8773809523809515</v>
      </c>
      <c r="AZ119" s="21">
        <f t="shared" si="101"/>
        <v>4.2177758420441345</v>
      </c>
      <c r="BA119" s="26">
        <f t="shared" si="102"/>
        <v>4.1804094586058635</v>
      </c>
      <c r="BB119" s="26">
        <f t="shared" si="103"/>
        <v>-3.7366383438270923E-2</v>
      </c>
      <c r="BC119" s="65">
        <f t="shared" si="104"/>
        <v>0.30302850622491206</v>
      </c>
      <c r="BD119" s="36"/>
      <c r="BE119" s="14">
        <f t="shared" si="82"/>
        <v>0.88084415458463972</v>
      </c>
      <c r="BF119" s="57">
        <f t="shared" si="93"/>
        <v>-2.9499999999999998E-2</v>
      </c>
      <c r="BG119" s="14"/>
      <c r="BH119" s="14"/>
      <c r="BI119" s="23"/>
    </row>
    <row r="120" spans="1:61" ht="15.75">
      <c r="A120" s="70">
        <f t="shared" si="83"/>
        <v>4.9999999999998934E-3</v>
      </c>
      <c r="B120" s="5">
        <v>-4.7300000000000004</v>
      </c>
      <c r="C120" s="75">
        <v>3.14</v>
      </c>
      <c r="D120" s="75">
        <v>0.05</v>
      </c>
      <c r="G120" s="20">
        <f t="shared" si="117"/>
        <v>-0.44782750337995847</v>
      </c>
      <c r="H120" s="85">
        <f t="shared" si="118"/>
        <v>-0.44705414090327744</v>
      </c>
      <c r="I120" s="21">
        <f t="shared" si="106"/>
        <v>4.51</v>
      </c>
      <c r="J120" s="21">
        <f t="shared" si="107"/>
        <v>4.708333333333333</v>
      </c>
      <c r="K120" s="26">
        <f t="shared" si="108"/>
        <v>4.7572222222222225</v>
      </c>
      <c r="L120" s="26">
        <f t="shared" si="109"/>
        <v>4.8888888888889426E-2</v>
      </c>
      <c r="M120" s="65">
        <f t="shared" si="110"/>
        <v>0.24722222222222268</v>
      </c>
      <c r="O120" s="14">
        <f t="shared" si="94"/>
        <v>-0.46703335800745982</v>
      </c>
      <c r="P120" s="57">
        <f t="shared" si="84"/>
        <v>3.0100000000000001E-3</v>
      </c>
      <c r="U120" s="20">
        <f t="shared" si="85"/>
        <v>-2.5900415639398755</v>
      </c>
      <c r="V120" s="20">
        <f t="shared" si="86"/>
        <v>-2.5877214765098326</v>
      </c>
      <c r="W120" s="21">
        <f t="shared" si="111"/>
        <v>3.35</v>
      </c>
      <c r="X120" s="21">
        <f t="shared" si="112"/>
        <v>3.3366666666666673</v>
      </c>
      <c r="Y120" s="26">
        <f t="shared" si="113"/>
        <v>3.5044444444444447</v>
      </c>
      <c r="Z120" s="26">
        <f t="shared" si="114"/>
        <v>0.16777777777777736</v>
      </c>
      <c r="AA120" s="65">
        <f t="shared" si="115"/>
        <v>0.15444444444444461</v>
      </c>
      <c r="AB120" s="36"/>
      <c r="AC120" s="14">
        <f t="shared" si="95"/>
        <v>0.55123696186976523</v>
      </c>
      <c r="AD120" s="57">
        <f t="shared" si="96"/>
        <v>-1.12E-2</v>
      </c>
      <c r="AE120" s="41"/>
      <c r="AF120" s="14"/>
      <c r="AG120" s="18"/>
      <c r="AI120" s="20">
        <f t="shared" si="87"/>
        <v>-3.7547254538196713</v>
      </c>
      <c r="AJ120" s="20">
        <f t="shared" si="88"/>
        <v>-3.7477651915295414</v>
      </c>
      <c r="AK120" s="21">
        <f t="shared" si="92"/>
        <v>3.14</v>
      </c>
      <c r="AL120" s="21">
        <f t="shared" si="97"/>
        <v>3.0122222222222224</v>
      </c>
      <c r="AM120" s="26">
        <f t="shared" si="98"/>
        <v>3.0425925925925927</v>
      </c>
      <c r="AN120" s="26">
        <f t="shared" si="99"/>
        <v>3.0370370370370381E-2</v>
      </c>
      <c r="AO120" s="65">
        <f t="shared" si="100"/>
        <v>-9.7407407407407387E-2</v>
      </c>
      <c r="AP120" s="36"/>
      <c r="AQ120" s="14">
        <f t="shared" si="81"/>
        <v>0.27917858477798985</v>
      </c>
      <c r="AR120" s="57">
        <f t="shared" si="105"/>
        <v>-3.9600000000000003E-2</v>
      </c>
      <c r="AS120" s="14"/>
      <c r="AT120" s="14"/>
      <c r="AU120" s="23"/>
      <c r="AV120" s="9"/>
      <c r="AW120" s="20">
        <f t="shared" si="89"/>
        <v>-0.48340217745890235</v>
      </c>
      <c r="AX120" s="20">
        <f t="shared" si="90"/>
        <v>-0.46252139058851482</v>
      </c>
      <c r="AY120" s="21">
        <f t="shared" si="116"/>
        <v>4.4961904761904758</v>
      </c>
      <c r="AZ120" s="21">
        <f t="shared" si="101"/>
        <v>4.1273809523809515</v>
      </c>
      <c r="BA120" s="26">
        <f t="shared" si="102"/>
        <v>4.1439544321508386</v>
      </c>
      <c r="BB120" s="26">
        <f t="shared" si="103"/>
        <v>1.6573479769887101E-2</v>
      </c>
      <c r="BC120" s="65">
        <f t="shared" si="104"/>
        <v>-0.35223604403963726</v>
      </c>
      <c r="BD120" s="36"/>
      <c r="BE120" s="14">
        <f t="shared" si="82"/>
        <v>0.9790655081142392</v>
      </c>
      <c r="BF120" s="57">
        <f t="shared" si="93"/>
        <v>-2.9499999999999998E-2</v>
      </c>
      <c r="BG120" s="14"/>
      <c r="BH120" s="14"/>
      <c r="BI120" s="23"/>
    </row>
    <row r="121" spans="1:61" ht="15.75">
      <c r="A121" s="70">
        <f t="shared" si="83"/>
        <v>5.0000000000007816E-3</v>
      </c>
      <c r="B121" s="5">
        <v>-4.7249999999999996</v>
      </c>
      <c r="C121" s="75">
        <v>3.13</v>
      </c>
      <c r="D121" s="75">
        <v>0.04</v>
      </c>
      <c r="G121" s="20">
        <f t="shared" si="117"/>
        <v>-0.44628077842659641</v>
      </c>
      <c r="H121" s="85">
        <f t="shared" si="118"/>
        <v>-0.44550741594991539</v>
      </c>
      <c r="I121" s="21">
        <f t="shared" si="106"/>
        <v>4.8650000000000002</v>
      </c>
      <c r="J121" s="21">
        <f t="shared" si="107"/>
        <v>4.7316666666666665</v>
      </c>
      <c r="K121" s="26">
        <f t="shared" si="108"/>
        <v>4.7833333333333341</v>
      </c>
      <c r="L121" s="26">
        <f t="shared" si="109"/>
        <v>5.1666666666667638E-2</v>
      </c>
      <c r="M121" s="65">
        <f t="shared" si="110"/>
        <v>-8.166666666666611E-2</v>
      </c>
      <c r="O121" s="14">
        <f t="shared" si="94"/>
        <v>-0.92614663015275789</v>
      </c>
      <c r="P121" s="57">
        <f t="shared" si="84"/>
        <v>3.0100000000000001E-3</v>
      </c>
      <c r="U121" s="20">
        <f t="shared" si="85"/>
        <v>-2.5854013890797893</v>
      </c>
      <c r="V121" s="20">
        <f t="shared" si="86"/>
        <v>-2.5830813016497465</v>
      </c>
      <c r="W121" s="21">
        <f t="shared" si="111"/>
        <v>3.21</v>
      </c>
      <c r="X121" s="21">
        <f t="shared" si="112"/>
        <v>3.2783333333333338</v>
      </c>
      <c r="Y121" s="26">
        <f t="shared" si="113"/>
        <v>3.4683333333333333</v>
      </c>
      <c r="Z121" s="26">
        <f t="shared" si="114"/>
        <v>0.1899999999999995</v>
      </c>
      <c r="AA121" s="65">
        <f t="shared" si="115"/>
        <v>0.2583333333333333</v>
      </c>
      <c r="AB121" s="36"/>
      <c r="AC121" s="14">
        <f t="shared" si="95"/>
        <v>0.95858104060270333</v>
      </c>
      <c r="AD121" s="57">
        <f t="shared" si="96"/>
        <v>-1.12E-2</v>
      </c>
      <c r="AE121" s="41"/>
      <c r="AF121" s="14"/>
      <c r="AG121" s="18"/>
      <c r="AI121" s="20">
        <f t="shared" si="87"/>
        <v>-3.7408049292394128</v>
      </c>
      <c r="AJ121" s="20">
        <f t="shared" si="88"/>
        <v>-3.7338446669492829</v>
      </c>
      <c r="AK121" s="21">
        <f t="shared" si="92"/>
        <v>2.9633333333333334</v>
      </c>
      <c r="AL121" s="21">
        <f t="shared" si="97"/>
        <v>3.0444444444444443</v>
      </c>
      <c r="AM121" s="26">
        <f t="shared" si="98"/>
        <v>3.0459259259259257</v>
      </c>
      <c r="AN121" s="26">
        <f t="shared" si="99"/>
        <v>1.481481481481417E-3</v>
      </c>
      <c r="AO121" s="65">
        <f t="shared" si="100"/>
        <v>8.2592592592592329E-2</v>
      </c>
      <c r="AP121" s="36"/>
      <c r="AQ121" s="14">
        <f t="shared" si="81"/>
        <v>0.83109306245922099</v>
      </c>
      <c r="AR121" s="57">
        <f t="shared" si="105"/>
        <v>-3.9600000000000003E-2</v>
      </c>
      <c r="AS121" s="14"/>
      <c r="AT121" s="14"/>
      <c r="AU121" s="23"/>
      <c r="AV121" s="9"/>
      <c r="AW121" s="20">
        <f t="shared" si="89"/>
        <v>-0.44164060371812708</v>
      </c>
      <c r="AX121" s="20">
        <f t="shared" si="90"/>
        <v>-0.42075981684773955</v>
      </c>
      <c r="AY121" s="21">
        <f t="shared" si="116"/>
        <v>4.0085714285714271</v>
      </c>
      <c r="AZ121" s="21">
        <f t="shared" si="101"/>
        <v>4.2148393341076265</v>
      </c>
      <c r="BA121" s="26">
        <f t="shared" si="102"/>
        <v>4.1145364427328479</v>
      </c>
      <c r="BB121" s="26">
        <f t="shared" si="103"/>
        <v>-0.10030289137477855</v>
      </c>
      <c r="BC121" s="65">
        <f t="shared" si="104"/>
        <v>0.10596501416142079</v>
      </c>
      <c r="BD121" s="36"/>
      <c r="BE121" s="14">
        <f t="shared" si="82"/>
        <v>0.61917122929610424</v>
      </c>
      <c r="BF121" s="57">
        <f t="shared" si="93"/>
        <v>-2.9499999999999998E-2</v>
      </c>
      <c r="BG121" s="14"/>
      <c r="BH121" s="14"/>
      <c r="BI121" s="23"/>
    </row>
    <row r="122" spans="1:61" ht="15.75">
      <c r="A122" s="70">
        <f t="shared" si="83"/>
        <v>4.9999999999998934E-3</v>
      </c>
      <c r="B122" s="5">
        <v>-4.72</v>
      </c>
      <c r="C122" s="75">
        <v>2.95</v>
      </c>
      <c r="D122" s="75">
        <v>0.06</v>
      </c>
      <c r="G122" s="20">
        <f t="shared" si="117"/>
        <v>-0.44473405347323436</v>
      </c>
      <c r="H122" s="85">
        <f t="shared" si="118"/>
        <v>-0.44396069099655333</v>
      </c>
      <c r="I122" s="21">
        <f t="shared" si="106"/>
        <v>4.82</v>
      </c>
      <c r="J122" s="21">
        <f t="shared" si="107"/>
        <v>4.873333333333334</v>
      </c>
      <c r="K122" s="26">
        <f t="shared" si="108"/>
        <v>4.7983333333333338</v>
      </c>
      <c r="L122" s="26">
        <f t="shared" si="109"/>
        <v>-7.5000000000000178E-2</v>
      </c>
      <c r="M122" s="65">
        <f t="shared" si="110"/>
        <v>-2.1666666666666501E-2</v>
      </c>
      <c r="O122" s="14">
        <f t="shared" si="94"/>
        <v>-0.95190560107631572</v>
      </c>
      <c r="P122" s="57">
        <f t="shared" si="84"/>
        <v>3.0100000000000001E-3</v>
      </c>
      <c r="U122" s="20">
        <f t="shared" si="85"/>
        <v>-2.5807612142197032</v>
      </c>
      <c r="V122" s="20">
        <f t="shared" si="86"/>
        <v>-2.5784411267896603</v>
      </c>
      <c r="W122" s="21">
        <f t="shared" si="111"/>
        <v>3.2749999999999999</v>
      </c>
      <c r="X122" s="21">
        <f t="shared" si="112"/>
        <v>3.3083333333333336</v>
      </c>
      <c r="Y122" s="26">
        <f t="shared" si="113"/>
        <v>3.4116666666666671</v>
      </c>
      <c r="Z122" s="26">
        <f t="shared" si="114"/>
        <v>0.1033333333333335</v>
      </c>
      <c r="AA122" s="65">
        <f t="shared" si="115"/>
        <v>0.13666666666666716</v>
      </c>
      <c r="AB122" s="36"/>
      <c r="AC122" s="14">
        <f t="shared" si="95"/>
        <v>0.91739439699609471</v>
      </c>
      <c r="AD122" s="57">
        <f t="shared" si="96"/>
        <v>-1.12E-2</v>
      </c>
      <c r="AE122" s="41"/>
      <c r="AF122" s="14"/>
      <c r="AG122" s="18"/>
      <c r="AI122" s="20">
        <f t="shared" si="87"/>
        <v>-3.7268844046591543</v>
      </c>
      <c r="AJ122" s="20">
        <f t="shared" si="88"/>
        <v>-3.7199241423690244</v>
      </c>
      <c r="AK122" s="21">
        <f t="shared" si="92"/>
        <v>3.03</v>
      </c>
      <c r="AL122" s="21">
        <f t="shared" si="97"/>
        <v>3.0455555555555556</v>
      </c>
      <c r="AM122" s="26">
        <f t="shared" si="98"/>
        <v>3.0751851851851848</v>
      </c>
      <c r="AN122" s="26">
        <f t="shared" si="99"/>
        <v>2.9629629629629228E-2</v>
      </c>
      <c r="AO122" s="65">
        <f t="shared" si="100"/>
        <v>4.5185185185184995E-2</v>
      </c>
      <c r="AP122" s="36"/>
      <c r="AQ122" s="14">
        <f t="shared" si="81"/>
        <v>0.99412985964523892</v>
      </c>
      <c r="AR122" s="57">
        <f t="shared" si="105"/>
        <v>-3.9600000000000003E-2</v>
      </c>
      <c r="AS122" s="14"/>
      <c r="AT122" s="14"/>
      <c r="AU122" s="23"/>
      <c r="AV122" s="9"/>
      <c r="AW122" s="20">
        <f t="shared" si="89"/>
        <v>-0.39987902997735181</v>
      </c>
      <c r="AX122" s="20">
        <f t="shared" si="90"/>
        <v>-0.37899824310696428</v>
      </c>
      <c r="AY122" s="21">
        <f t="shared" si="116"/>
        <v>4.1397560975609764</v>
      </c>
      <c r="AZ122" s="21">
        <f t="shared" si="101"/>
        <v>4.0661091753774672</v>
      </c>
      <c r="BA122" s="26">
        <f t="shared" si="102"/>
        <v>4.1099322493224939</v>
      </c>
      <c r="BB122" s="26">
        <f t="shared" si="103"/>
        <v>4.3823073945026714E-2</v>
      </c>
      <c r="BC122" s="65">
        <f t="shared" si="104"/>
        <v>-2.9823848238482498E-2</v>
      </c>
      <c r="BD122" s="38"/>
      <c r="BE122" s="14">
        <f t="shared" si="82"/>
        <v>-3.0440149031384013E-2</v>
      </c>
      <c r="BF122" s="57">
        <f t="shared" si="93"/>
        <v>-2.9499999999999998E-2</v>
      </c>
      <c r="BG122" s="9"/>
      <c r="BH122" s="9"/>
      <c r="BI122" s="23"/>
    </row>
    <row r="123" spans="1:61" ht="15.75">
      <c r="A123" s="70">
        <f t="shared" si="83"/>
        <v>4.9999999999998934E-3</v>
      </c>
      <c r="B123" s="5">
        <v>-4.7149999999999999</v>
      </c>
      <c r="C123" s="75">
        <v>3.03</v>
      </c>
      <c r="D123" s="75">
        <v>0.04</v>
      </c>
      <c r="G123" s="20">
        <f t="shared" si="117"/>
        <v>-0.4431873285198723</v>
      </c>
      <c r="H123" s="85">
        <f t="shared" si="118"/>
        <v>-0.44241396604319128</v>
      </c>
      <c r="I123" s="21">
        <f t="shared" si="106"/>
        <v>4.9350000000000005</v>
      </c>
      <c r="J123" s="21">
        <f t="shared" si="107"/>
        <v>4.9016666666666673</v>
      </c>
      <c r="K123" s="26">
        <f t="shared" si="108"/>
        <v>4.8244444444444445</v>
      </c>
      <c r="L123" s="26">
        <f t="shared" si="109"/>
        <v>-7.7222222222222747E-2</v>
      </c>
      <c r="M123" s="65">
        <f t="shared" si="110"/>
        <v>-0.11055555555555596</v>
      </c>
      <c r="O123" s="14">
        <f t="shared" si="94"/>
        <v>-0.53225736200392382</v>
      </c>
      <c r="P123" s="57">
        <f t="shared" si="84"/>
        <v>3.0100000000000001E-3</v>
      </c>
      <c r="U123" s="20">
        <f t="shared" si="85"/>
        <v>-2.576121039359617</v>
      </c>
      <c r="V123" s="20">
        <f t="shared" si="86"/>
        <v>-2.5738009519295741</v>
      </c>
      <c r="W123" s="21">
        <f t="shared" si="111"/>
        <v>3.4400000000000004</v>
      </c>
      <c r="X123" s="21">
        <f t="shared" si="112"/>
        <v>3.4049999999999998</v>
      </c>
      <c r="Y123" s="26">
        <f t="shared" si="113"/>
        <v>3.39</v>
      </c>
      <c r="Z123" s="26">
        <f t="shared" si="114"/>
        <v>-1.499999999999968E-2</v>
      </c>
      <c r="AA123" s="65">
        <f t="shared" si="115"/>
        <v>-5.0000000000000266E-2</v>
      </c>
      <c r="AB123" s="36"/>
      <c r="AC123" s="14">
        <f t="shared" si="95"/>
        <v>0.44694871933193547</v>
      </c>
      <c r="AD123" s="57">
        <f t="shared" si="96"/>
        <v>-1.12E-2</v>
      </c>
      <c r="AE123" s="41"/>
      <c r="AF123" s="14"/>
      <c r="AG123" s="18"/>
      <c r="AI123" s="20">
        <f t="shared" si="87"/>
        <v>-3.7129638800788958</v>
      </c>
      <c r="AJ123" s="20">
        <f t="shared" si="88"/>
        <v>-3.7060036177887659</v>
      </c>
      <c r="AK123" s="21">
        <f t="shared" si="92"/>
        <v>3.1433333333333331</v>
      </c>
      <c r="AL123" s="21">
        <f t="shared" si="97"/>
        <v>3.0477777777777777</v>
      </c>
      <c r="AM123" s="26">
        <f t="shared" si="98"/>
        <v>3.07</v>
      </c>
      <c r="AN123" s="26">
        <f t="shared" si="99"/>
        <v>2.2222222222222143E-2</v>
      </c>
      <c r="AO123" s="65">
        <f t="shared" si="100"/>
        <v>-7.333333333333325E-2</v>
      </c>
      <c r="AP123" s="36"/>
      <c r="AQ123" s="14">
        <f t="shared" si="81"/>
        <v>0.69200224698056789</v>
      </c>
      <c r="AR123" s="57">
        <f t="shared" si="105"/>
        <v>-3.9600000000000003E-2</v>
      </c>
      <c r="AS123" s="14"/>
      <c r="AT123" s="14"/>
      <c r="AU123" s="23"/>
      <c r="AV123" s="9"/>
      <c r="AW123" s="20">
        <f t="shared" si="89"/>
        <v>-0.35811745623657654</v>
      </c>
      <c r="AX123" s="20">
        <f t="shared" si="90"/>
        <v>-0.33723666936618901</v>
      </c>
      <c r="AY123" s="21">
        <f t="shared" si="116"/>
        <v>4.05</v>
      </c>
      <c r="AZ123" s="21">
        <f t="shared" si="101"/>
        <v>4.0769028261711187</v>
      </c>
      <c r="BA123" s="26">
        <f t="shared" si="102"/>
        <v>4.1362556458897917</v>
      </c>
      <c r="BB123" s="26">
        <f t="shared" si="103"/>
        <v>5.9352819718673011E-2</v>
      </c>
      <c r="BC123" s="65">
        <f t="shared" si="104"/>
        <v>8.6255645889791843E-2</v>
      </c>
      <c r="BD123" s="38"/>
      <c r="BE123" s="14">
        <f t="shared" si="82"/>
        <v>-0.66580824332251476</v>
      </c>
      <c r="BF123" s="57">
        <f t="shared" si="93"/>
        <v>-2.9499999999999998E-2</v>
      </c>
      <c r="BG123" s="9"/>
      <c r="BH123" s="9"/>
      <c r="BI123" s="23"/>
    </row>
    <row r="124" spans="1:61" ht="15.75">
      <c r="A124" s="70">
        <f t="shared" si="83"/>
        <v>4.9999999999998934E-3</v>
      </c>
      <c r="B124" s="5">
        <v>-4.71</v>
      </c>
      <c r="C124" s="75">
        <v>2.92</v>
      </c>
      <c r="D124" s="75">
        <v>0.06</v>
      </c>
      <c r="G124" s="20">
        <f t="shared" si="117"/>
        <v>-0.44164060356651025</v>
      </c>
      <c r="H124" s="85">
        <f t="shared" si="118"/>
        <v>-0.44086724108982922</v>
      </c>
      <c r="I124" s="21">
        <f t="shared" si="106"/>
        <v>4.95</v>
      </c>
      <c r="J124" s="21">
        <f t="shared" si="107"/>
        <v>4.9000000000000004</v>
      </c>
      <c r="K124" s="26">
        <f t="shared" si="108"/>
        <v>4.8577777777777778</v>
      </c>
      <c r="L124" s="26">
        <f t="shared" si="109"/>
        <v>-4.2222222222222605E-2</v>
      </c>
      <c r="M124" s="65">
        <f t="shared" si="110"/>
        <v>-9.2222222222222427E-2</v>
      </c>
      <c r="O124" s="14">
        <f t="shared" si="94"/>
        <v>0.13644001213178947</v>
      </c>
      <c r="P124" s="57">
        <f t="shared" si="84"/>
        <v>3.0100000000000001E-3</v>
      </c>
      <c r="U124" s="20">
        <f t="shared" si="85"/>
        <v>-2.5714808644995308</v>
      </c>
      <c r="V124" s="20">
        <f t="shared" si="86"/>
        <v>-2.569160777069488</v>
      </c>
      <c r="W124" s="21">
        <f t="shared" si="111"/>
        <v>3.5</v>
      </c>
      <c r="X124" s="21">
        <f t="shared" si="112"/>
        <v>3.4816666666666669</v>
      </c>
      <c r="Y124" s="26">
        <f t="shared" si="113"/>
        <v>3.3672222222222228</v>
      </c>
      <c r="Z124" s="26">
        <f t="shared" si="114"/>
        <v>-0.11444444444444413</v>
      </c>
      <c r="AA124" s="65">
        <f t="shared" si="115"/>
        <v>-0.13277777777777722</v>
      </c>
      <c r="AB124" s="36"/>
      <c r="AC124" s="14">
        <f t="shared" si="95"/>
        <v>-0.23262923138937294</v>
      </c>
      <c r="AD124" s="57">
        <f t="shared" si="96"/>
        <v>-1.12E-2</v>
      </c>
      <c r="AE124" s="41"/>
      <c r="AF124" s="14"/>
      <c r="AG124" s="18"/>
      <c r="AI124" s="20">
        <f t="shared" si="87"/>
        <v>-3.6990433554986373</v>
      </c>
      <c r="AJ124" s="20">
        <f t="shared" si="88"/>
        <v>-3.6920830932085074</v>
      </c>
      <c r="AK124" s="21">
        <f t="shared" si="92"/>
        <v>2.9699999999999998</v>
      </c>
      <c r="AL124" s="21">
        <f t="shared" si="97"/>
        <v>3.0644444444444443</v>
      </c>
      <c r="AM124" s="26">
        <f t="shared" si="98"/>
        <v>3.105185185185185</v>
      </c>
      <c r="AN124" s="26">
        <f t="shared" si="99"/>
        <v>4.0740740740740744E-2</v>
      </c>
      <c r="AO124" s="65">
        <f t="shared" si="100"/>
        <v>0.1351851851851853</v>
      </c>
      <c r="AP124" s="36"/>
      <c r="AQ124" s="14">
        <f t="shared" si="81"/>
        <v>6.6079092205367312E-2</v>
      </c>
      <c r="AR124" s="57">
        <f t="shared" si="105"/>
        <v>-3.9600000000000003E-2</v>
      </c>
      <c r="AS124" s="14"/>
      <c r="AT124" s="14"/>
      <c r="AU124" s="23"/>
      <c r="AV124" s="9"/>
      <c r="AW124" s="20">
        <f t="shared" si="89"/>
        <v>-0.31635588249580127</v>
      </c>
      <c r="AX124" s="20">
        <f t="shared" si="90"/>
        <v>-0.29547509562541374</v>
      </c>
      <c r="AY124" s="21">
        <f t="shared" si="116"/>
        <v>4.0409523809523806</v>
      </c>
      <c r="AZ124" s="21">
        <f t="shared" si="101"/>
        <v>4.1076190476190471</v>
      </c>
      <c r="BA124" s="26">
        <f t="shared" si="102"/>
        <v>4.1603297199638662</v>
      </c>
      <c r="BB124" s="26">
        <f t="shared" si="103"/>
        <v>5.2710672344819187E-2</v>
      </c>
      <c r="BC124" s="65">
        <f t="shared" si="104"/>
        <v>0.11937733901148562</v>
      </c>
      <c r="BD124" s="38"/>
      <c r="BE124" s="14">
        <f t="shared" si="82"/>
        <v>-0.98963726092865845</v>
      </c>
      <c r="BF124" s="57">
        <f t="shared" si="93"/>
        <v>-2.9499999999999998E-2</v>
      </c>
      <c r="BG124" s="9"/>
      <c r="BH124" s="9"/>
      <c r="BI124" s="23"/>
    </row>
    <row r="125" spans="1:61" ht="15.75">
      <c r="A125" s="70">
        <f t="shared" si="83"/>
        <v>4.9999999999998934E-3</v>
      </c>
      <c r="B125" s="5">
        <v>-4.7050000000000001</v>
      </c>
      <c r="C125" s="75">
        <v>2.97</v>
      </c>
      <c r="D125" s="75">
        <v>0.05</v>
      </c>
      <c r="G125" s="20">
        <f t="shared" si="117"/>
        <v>-0.44009387861314819</v>
      </c>
      <c r="H125" s="85">
        <f t="shared" si="118"/>
        <v>-0.43932051613646717</v>
      </c>
      <c r="I125" s="21">
        <f t="shared" si="106"/>
        <v>4.8149999999999995</v>
      </c>
      <c r="J125" s="21">
        <f t="shared" si="107"/>
        <v>4.8516666666666666</v>
      </c>
      <c r="K125" s="26">
        <f t="shared" si="108"/>
        <v>4.9211111111111103</v>
      </c>
      <c r="L125" s="26">
        <f t="shared" si="109"/>
        <v>6.9444444444443754E-2</v>
      </c>
      <c r="M125" s="65">
        <f t="shared" si="110"/>
        <v>0.10611111111111082</v>
      </c>
      <c r="O125" s="14">
        <f t="shared" si="94"/>
        <v>0.74129558822918884</v>
      </c>
      <c r="P125" s="57">
        <f t="shared" si="84"/>
        <v>3.0100000000000001E-3</v>
      </c>
      <c r="U125" s="20">
        <f t="shared" si="85"/>
        <v>-2.5668406896394447</v>
      </c>
      <c r="V125" s="20">
        <f t="shared" si="86"/>
        <v>-2.5645206022094018</v>
      </c>
      <c r="W125" s="21">
        <f t="shared" si="111"/>
        <v>3.5049999999999999</v>
      </c>
      <c r="X125" s="21">
        <f t="shared" si="112"/>
        <v>3.4583333333333335</v>
      </c>
      <c r="Y125" s="26">
        <f t="shared" si="113"/>
        <v>3.3533333333333335</v>
      </c>
      <c r="Z125" s="26">
        <f t="shared" si="114"/>
        <v>-0.10499999999999998</v>
      </c>
      <c r="AA125" s="65">
        <f t="shared" si="115"/>
        <v>-0.15166666666666639</v>
      </c>
      <c r="AB125" s="36"/>
      <c r="AC125" s="14">
        <f t="shared" si="95"/>
        <v>-0.80335737935759144</v>
      </c>
      <c r="AD125" s="57">
        <f t="shared" si="96"/>
        <v>-1.12E-2</v>
      </c>
      <c r="AE125" s="41"/>
      <c r="AF125" s="14"/>
      <c r="AG125" s="18"/>
      <c r="AI125" s="20">
        <f t="shared" si="87"/>
        <v>-3.6851228309183788</v>
      </c>
      <c r="AJ125" s="20">
        <f t="shared" si="88"/>
        <v>-3.6781625686282489</v>
      </c>
      <c r="AK125" s="21">
        <f t="shared" si="92"/>
        <v>3.0799999999999996</v>
      </c>
      <c r="AL125" s="21">
        <f t="shared" si="97"/>
        <v>3.1311111111111107</v>
      </c>
      <c r="AM125" s="26">
        <f t="shared" si="98"/>
        <v>3.1190740740740739</v>
      </c>
      <c r="AN125" s="26">
        <f t="shared" si="99"/>
        <v>-1.2037037037036846E-2</v>
      </c>
      <c r="AO125" s="65">
        <f t="shared" si="100"/>
        <v>3.9074074074074261E-2</v>
      </c>
      <c r="AP125" s="36"/>
      <c r="AQ125" s="14">
        <f t="shared" si="81"/>
        <v>-0.59076320420000961</v>
      </c>
      <c r="AR125" s="57">
        <f t="shared" si="105"/>
        <v>-3.9600000000000003E-2</v>
      </c>
      <c r="AS125" s="14"/>
      <c r="AT125" s="14"/>
      <c r="AU125" s="23"/>
      <c r="AV125" s="9"/>
      <c r="AW125" s="20">
        <f t="shared" si="89"/>
        <v>-0.274594308755026</v>
      </c>
      <c r="AX125" s="20">
        <f t="shared" si="90"/>
        <v>-0.25371352188463847</v>
      </c>
      <c r="AY125" s="21">
        <f t="shared" si="116"/>
        <v>4.2319047619047616</v>
      </c>
      <c r="AZ125" s="21">
        <f t="shared" si="101"/>
        <v>4.0459117305458756</v>
      </c>
      <c r="BA125" s="26">
        <f t="shared" si="102"/>
        <v>4.1072344818686268</v>
      </c>
      <c r="BB125" s="26">
        <f t="shared" si="103"/>
        <v>6.1322751322751223E-2</v>
      </c>
      <c r="BC125" s="65">
        <f t="shared" si="104"/>
        <v>-0.12467028003613478</v>
      </c>
      <c r="BD125" s="38"/>
      <c r="BE125" s="14">
        <f t="shared" si="82"/>
        <v>-0.85040400555325646</v>
      </c>
      <c r="BF125" s="57">
        <f t="shared" si="93"/>
        <v>-2.9499999999999998E-2</v>
      </c>
      <c r="BG125" s="9"/>
      <c r="BH125" s="9"/>
      <c r="BI125" s="23"/>
    </row>
    <row r="126" spans="1:61" ht="15.75">
      <c r="A126" s="70">
        <f t="shared" si="83"/>
        <v>4.9999999999998934E-3</v>
      </c>
      <c r="B126" s="5">
        <v>-4.7</v>
      </c>
      <c r="C126" s="75">
        <v>3.13</v>
      </c>
      <c r="D126" s="75">
        <v>0.04</v>
      </c>
      <c r="G126" s="20">
        <f t="shared" si="117"/>
        <v>-0.43854715365978614</v>
      </c>
      <c r="H126" s="85">
        <f t="shared" si="118"/>
        <v>-0.43777379118310511</v>
      </c>
      <c r="I126" s="21">
        <f t="shared" si="106"/>
        <v>4.79</v>
      </c>
      <c r="J126" s="21">
        <f t="shared" si="107"/>
        <v>4.8633333333333333</v>
      </c>
      <c r="K126" s="26">
        <f t="shared" si="108"/>
        <v>4.9416666666666664</v>
      </c>
      <c r="L126" s="26">
        <f t="shared" si="109"/>
        <v>7.8333333333333144E-2</v>
      </c>
      <c r="M126" s="65">
        <f t="shared" si="110"/>
        <v>0.15166666666666639</v>
      </c>
      <c r="O126" s="14">
        <f t="shared" si="94"/>
        <v>0.99929072001139441</v>
      </c>
      <c r="P126" s="57">
        <f t="shared" si="84"/>
        <v>3.0100000000000001E-3</v>
      </c>
      <c r="U126" s="20">
        <f t="shared" si="85"/>
        <v>-2.5622005147793585</v>
      </c>
      <c r="V126" s="20">
        <f t="shared" si="86"/>
        <v>-2.5598804273493156</v>
      </c>
      <c r="W126" s="21">
        <f t="shared" si="111"/>
        <v>3.37</v>
      </c>
      <c r="X126" s="21">
        <f t="shared" si="112"/>
        <v>3.4283333333333332</v>
      </c>
      <c r="Y126" s="26">
        <f t="shared" si="113"/>
        <v>3.3844444444444446</v>
      </c>
      <c r="Z126" s="26">
        <f t="shared" si="114"/>
        <v>-4.3888888888888644E-2</v>
      </c>
      <c r="AA126" s="65">
        <f t="shared" si="115"/>
        <v>1.4444444444444482E-2</v>
      </c>
      <c r="AB126" s="36"/>
      <c r="AC126" s="14">
        <f t="shared" si="95"/>
        <v>-0.99818568120170981</v>
      </c>
      <c r="AD126" s="57">
        <f t="shared" si="96"/>
        <v>-1.12E-2</v>
      </c>
      <c r="AE126" s="41"/>
      <c r="AF126" s="14"/>
      <c r="AG126" s="18"/>
      <c r="AI126" s="20">
        <f t="shared" si="87"/>
        <v>-3.6712023063381203</v>
      </c>
      <c r="AJ126" s="20">
        <f t="shared" si="88"/>
        <v>-3.6642420440479904</v>
      </c>
      <c r="AK126" s="21">
        <f t="shared" si="92"/>
        <v>3.3433333333333333</v>
      </c>
      <c r="AL126" s="21">
        <f t="shared" si="97"/>
        <v>3.15</v>
      </c>
      <c r="AM126" s="26">
        <f t="shared" si="98"/>
        <v>3.1253703703703706</v>
      </c>
      <c r="AN126" s="26">
        <f t="shared" si="99"/>
        <v>-2.4629629629629335E-2</v>
      </c>
      <c r="AO126" s="65">
        <f t="shared" si="100"/>
        <v>-0.21796296296296269</v>
      </c>
      <c r="AP126" s="36"/>
      <c r="AQ126" s="14">
        <f t="shared" si="81"/>
        <v>-0.97118083175854453</v>
      </c>
      <c r="AR126" s="57">
        <f t="shared" si="105"/>
        <v>-3.9600000000000003E-2</v>
      </c>
      <c r="AS126" s="14"/>
      <c r="AT126" s="14"/>
      <c r="AU126" s="23"/>
      <c r="AV126" s="9"/>
      <c r="AW126" s="20">
        <f t="shared" si="89"/>
        <v>-0.2328327350142507</v>
      </c>
      <c r="AX126" s="20">
        <f t="shared" si="90"/>
        <v>-0.21195194814386317</v>
      </c>
      <c r="AY126" s="21">
        <f t="shared" si="116"/>
        <v>3.8648780487804868</v>
      </c>
      <c r="AZ126" s="21">
        <f t="shared" si="101"/>
        <v>4.2044831591173049</v>
      </c>
      <c r="BA126" s="26">
        <f t="shared" si="102"/>
        <v>4.1618647567428049</v>
      </c>
      <c r="BB126" s="26">
        <f t="shared" si="103"/>
        <v>-4.2618402374499986E-2</v>
      </c>
      <c r="BC126" s="65">
        <f t="shared" si="104"/>
        <v>0.29698670796231808</v>
      </c>
      <c r="BD126" s="38"/>
      <c r="BE126" s="14">
        <f t="shared" si="82"/>
        <v>-0.313257264791728</v>
      </c>
      <c r="BF126" s="57">
        <f t="shared" si="93"/>
        <v>-2.9499999999999998E-2</v>
      </c>
      <c r="BG126" s="9"/>
      <c r="BH126" s="9"/>
      <c r="BI126" s="23"/>
    </row>
    <row r="127" spans="1:61" ht="15.75">
      <c r="A127" s="70">
        <f t="shared" si="83"/>
        <v>4.9999999999998934E-3</v>
      </c>
      <c r="B127" s="5">
        <v>-4.6950000000000003</v>
      </c>
      <c r="C127" s="75">
        <v>3.08</v>
      </c>
      <c r="D127" s="75">
        <v>0.04</v>
      </c>
      <c r="G127" s="20">
        <f t="shared" si="117"/>
        <v>-0.43700042870642408</v>
      </c>
      <c r="H127" s="85">
        <f t="shared" si="118"/>
        <v>-0.43622706622974305</v>
      </c>
      <c r="I127" s="21">
        <f t="shared" si="106"/>
        <v>4.9850000000000003</v>
      </c>
      <c r="J127" s="21">
        <f t="shared" si="107"/>
        <v>4.9416666666666664</v>
      </c>
      <c r="K127" s="26">
        <f t="shared" si="108"/>
        <v>4.9594444444444452</v>
      </c>
      <c r="L127" s="26">
        <f t="shared" si="109"/>
        <v>1.777777777777878E-2</v>
      </c>
      <c r="M127" s="65">
        <f t="shared" si="110"/>
        <v>-2.5555555555555109E-2</v>
      </c>
      <c r="O127" s="14">
        <f t="shared" si="94"/>
        <v>0.78970661802097641</v>
      </c>
      <c r="P127" s="57">
        <f t="shared" si="84"/>
        <v>3.0100000000000001E-3</v>
      </c>
      <c r="U127" s="20">
        <f t="shared" si="85"/>
        <v>-2.5575603399192723</v>
      </c>
      <c r="V127" s="20">
        <f t="shared" si="86"/>
        <v>-2.5552402524892295</v>
      </c>
      <c r="W127" s="21">
        <f t="shared" si="111"/>
        <v>3.41</v>
      </c>
      <c r="X127" s="21">
        <f t="shared" si="112"/>
        <v>3.3416666666666668</v>
      </c>
      <c r="Y127" s="26">
        <f t="shared" si="113"/>
        <v>3.4355555555555557</v>
      </c>
      <c r="Z127" s="26">
        <f t="shared" si="114"/>
        <v>9.3888888888888911E-2</v>
      </c>
      <c r="AA127" s="65">
        <f t="shared" si="115"/>
        <v>2.5555555555555554E-2</v>
      </c>
      <c r="AB127" s="36"/>
      <c r="AC127" s="14">
        <f t="shared" si="95"/>
        <v>-0.72595180921339708</v>
      </c>
      <c r="AD127" s="57">
        <f t="shared" si="96"/>
        <v>-1.12E-2</v>
      </c>
      <c r="AE127" s="41"/>
      <c r="AF127" s="14"/>
      <c r="AG127" s="18"/>
      <c r="AI127" s="20">
        <f t="shared" si="87"/>
        <v>-3.6572817817578618</v>
      </c>
      <c r="AJ127" s="20">
        <f t="shared" si="88"/>
        <v>-3.6503215194677319</v>
      </c>
      <c r="AK127" s="21">
        <f t="shared" si="92"/>
        <v>3.0266666666666668</v>
      </c>
      <c r="AL127" s="21">
        <f t="shared" si="97"/>
        <v>3.206666666666667</v>
      </c>
      <c r="AM127" s="26">
        <f t="shared" si="98"/>
        <v>3.1272222222222221</v>
      </c>
      <c r="AN127" s="26">
        <f t="shared" si="99"/>
        <v>-7.9444444444444873E-2</v>
      </c>
      <c r="AO127" s="65">
        <f t="shared" si="100"/>
        <v>0.10055555555555529</v>
      </c>
      <c r="AP127" s="36"/>
      <c r="AQ127" s="14">
        <f t="shared" si="81"/>
        <v>-0.8971721546645739</v>
      </c>
      <c r="AR127" s="57">
        <f t="shared" si="105"/>
        <v>-3.9600000000000003E-2</v>
      </c>
      <c r="AS127" s="14"/>
      <c r="AT127" s="14"/>
      <c r="AU127" s="23"/>
      <c r="AV127" s="9"/>
      <c r="AW127" s="20">
        <f t="shared" si="89"/>
        <v>-0.1910711612734754</v>
      </c>
      <c r="AX127" s="63">
        <f t="shared" si="90"/>
        <v>-0.17019037440308787</v>
      </c>
      <c r="AY127" s="21">
        <f t="shared" si="116"/>
        <v>4.5166666666666657</v>
      </c>
      <c r="AZ127" s="21">
        <f t="shared" si="101"/>
        <v>4.1585307781649243</v>
      </c>
      <c r="BA127" s="26">
        <f t="shared" si="102"/>
        <v>4.150425190347141</v>
      </c>
      <c r="BB127" s="26">
        <f t="shared" si="103"/>
        <v>-8.1055878177833662E-3</v>
      </c>
      <c r="BC127" s="65">
        <f t="shared" si="104"/>
        <v>-0.36624147631952475</v>
      </c>
      <c r="BD127" s="38"/>
      <c r="BE127" s="14">
        <f t="shared" si="82"/>
        <v>0.37046603163254915</v>
      </c>
      <c r="BF127" s="57">
        <f t="shared" si="93"/>
        <v>-2.9499999999999998E-2</v>
      </c>
      <c r="BG127" s="9"/>
      <c r="BH127" s="9"/>
      <c r="BI127" s="9"/>
    </row>
    <row r="128" spans="1:61" ht="15.75">
      <c r="A128" s="70">
        <f t="shared" si="83"/>
        <v>4.9999999999998934E-3</v>
      </c>
      <c r="B128" s="5">
        <v>-4.6900000000000004</v>
      </c>
      <c r="C128" s="75">
        <v>3.17</v>
      </c>
      <c r="D128" s="75">
        <v>0.05</v>
      </c>
      <c r="G128" s="20">
        <f t="shared" si="117"/>
        <v>-0.43545370375306203</v>
      </c>
      <c r="H128" s="85">
        <f t="shared" si="118"/>
        <v>-0.434680341276381</v>
      </c>
      <c r="I128" s="21">
        <f t="shared" si="106"/>
        <v>5.05</v>
      </c>
      <c r="J128" s="21">
        <f t="shared" si="107"/>
        <v>5.0383333333333331</v>
      </c>
      <c r="K128" s="26">
        <f t="shared" si="108"/>
        <v>4.9461111111111116</v>
      </c>
      <c r="L128" s="26">
        <f t="shared" si="109"/>
        <v>-9.2222222222221539E-2</v>
      </c>
      <c r="M128" s="65">
        <f t="shared" si="110"/>
        <v>-0.10388888888888825</v>
      </c>
      <c r="O128" s="14">
        <f t="shared" si="94"/>
        <v>0.21061001284712047</v>
      </c>
      <c r="P128" s="57">
        <f t="shared" si="84"/>
        <v>3.0100000000000001E-3</v>
      </c>
      <c r="U128" s="20">
        <f t="shared" si="85"/>
        <v>-2.5529201650591862</v>
      </c>
      <c r="V128" s="20">
        <f t="shared" si="86"/>
        <v>-2.5506000776291433</v>
      </c>
      <c r="W128" s="21">
        <f t="shared" si="111"/>
        <v>3.2450000000000001</v>
      </c>
      <c r="X128" s="21">
        <f t="shared" si="112"/>
        <v>3.2933333333333334</v>
      </c>
      <c r="Y128" s="26">
        <f t="shared" si="113"/>
        <v>3.4877777777777781</v>
      </c>
      <c r="Z128" s="26">
        <f t="shared" si="114"/>
        <v>0.19444444444444464</v>
      </c>
      <c r="AA128" s="65">
        <f t="shared" si="115"/>
        <v>0.24277777777777798</v>
      </c>
      <c r="AB128" s="36"/>
      <c r="AC128" s="14">
        <f t="shared" si="95"/>
        <v>-0.11403701763848696</v>
      </c>
      <c r="AD128" s="57">
        <f t="shared" si="96"/>
        <v>-1.12E-2</v>
      </c>
      <c r="AE128" s="41"/>
      <c r="AF128" s="14"/>
      <c r="AG128" s="18"/>
      <c r="AI128" s="20">
        <f t="shared" si="87"/>
        <v>-3.6433612571776033</v>
      </c>
      <c r="AJ128" s="20">
        <f t="shared" si="88"/>
        <v>-3.6364009948874734</v>
      </c>
      <c r="AK128" s="21">
        <f t="shared" si="92"/>
        <v>3.25</v>
      </c>
      <c r="AL128" s="21">
        <f t="shared" si="97"/>
        <v>3.1805555555555558</v>
      </c>
      <c r="AM128" s="26">
        <f t="shared" si="98"/>
        <v>3.1216666666666666</v>
      </c>
      <c r="AN128" s="26">
        <f t="shared" si="99"/>
        <v>-5.8888888888889213E-2</v>
      </c>
      <c r="AO128" s="65">
        <f t="shared" si="100"/>
        <v>-0.12833333333333341</v>
      </c>
      <c r="AP128" s="36"/>
      <c r="AQ128" s="14">
        <f t="shared" si="81"/>
        <v>-0.40336665544519429</v>
      </c>
      <c r="AR128" s="57">
        <f t="shared" si="105"/>
        <v>-3.9600000000000003E-2</v>
      </c>
      <c r="AS128" s="14"/>
      <c r="AT128" s="14"/>
      <c r="AU128" s="23"/>
      <c r="AV128" s="9"/>
      <c r="AW128" s="20">
        <f t="shared" si="89"/>
        <v>-0.1493095875327001</v>
      </c>
      <c r="AX128" s="20">
        <f t="shared" si="90"/>
        <v>-0.12842880066231258</v>
      </c>
      <c r="AY128" s="21">
        <f t="shared" si="116"/>
        <v>4.09404761904762</v>
      </c>
      <c r="AZ128" s="21"/>
      <c r="BA128" s="9"/>
      <c r="BB128" s="9"/>
      <c r="BC128" s="9"/>
      <c r="BD128" s="38"/>
      <c r="BE128" s="14">
        <f t="shared" si="82"/>
        <v>0.88084415458463627</v>
      </c>
      <c r="BF128" s="57">
        <f t="shared" si="93"/>
        <v>-2.9499999999999998E-2</v>
      </c>
      <c r="BG128" s="9"/>
      <c r="BH128" s="9"/>
      <c r="BI128" s="9"/>
    </row>
    <row r="129" spans="1:61" ht="15.75">
      <c r="A129" s="70">
        <f t="shared" si="83"/>
        <v>5.0000000000007816E-3</v>
      </c>
      <c r="B129" s="5">
        <v>-4.6849999999999996</v>
      </c>
      <c r="C129" s="75">
        <v>3.06</v>
      </c>
      <c r="D129" s="75">
        <v>7.0000000000000007E-2</v>
      </c>
      <c r="G129" s="20">
        <f t="shared" si="117"/>
        <v>-0.43390697879969997</v>
      </c>
      <c r="H129" s="85">
        <f t="shared" si="118"/>
        <v>-0.43313361632301894</v>
      </c>
      <c r="I129" s="21">
        <f t="shared" si="106"/>
        <v>5.08</v>
      </c>
      <c r="J129" s="21">
        <f t="shared" si="107"/>
        <v>5.0599999999999996</v>
      </c>
      <c r="K129" s="26">
        <f t="shared" si="108"/>
        <v>4.8738888888888887</v>
      </c>
      <c r="L129" s="26">
        <f t="shared" si="109"/>
        <v>-0.18611111111111089</v>
      </c>
      <c r="M129" s="65">
        <f t="shared" si="110"/>
        <v>-0.20611111111111136</v>
      </c>
      <c r="O129" s="14">
        <f t="shared" si="94"/>
        <v>-0.46703335800751616</v>
      </c>
      <c r="P129" s="57">
        <f t="shared" si="84"/>
        <v>3.0100000000000001E-3</v>
      </c>
      <c r="U129" s="20">
        <f t="shared" si="85"/>
        <v>-2.5482799901991</v>
      </c>
      <c r="V129" s="20">
        <f t="shared" si="86"/>
        <v>-2.5459599027690571</v>
      </c>
      <c r="W129" s="21">
        <f t="shared" si="111"/>
        <v>3.2250000000000001</v>
      </c>
      <c r="X129" s="21">
        <f t="shared" si="112"/>
        <v>3.3200000000000003</v>
      </c>
      <c r="Y129" s="26">
        <f t="shared" si="113"/>
        <v>3.5466666666666673</v>
      </c>
      <c r="Z129" s="26">
        <f t="shared" si="114"/>
        <v>0.22666666666666702</v>
      </c>
      <c r="AA129" s="65">
        <f t="shared" si="115"/>
        <v>0.32166666666666721</v>
      </c>
      <c r="AB129" s="36"/>
      <c r="AC129" s="14">
        <f t="shared" si="95"/>
        <v>0.55123696186974724</v>
      </c>
      <c r="AD129" s="57">
        <f t="shared" si="96"/>
        <v>-1.12E-2</v>
      </c>
      <c r="AE129" s="41"/>
      <c r="AF129" s="14"/>
      <c r="AG129" s="18"/>
      <c r="AI129" s="20">
        <f t="shared" si="87"/>
        <v>-3.6294407325973448</v>
      </c>
      <c r="AJ129" s="20">
        <f t="shared" si="88"/>
        <v>-3.6224804703072149</v>
      </c>
      <c r="AK129" s="21">
        <f t="shared" si="92"/>
        <v>3.2650000000000001</v>
      </c>
      <c r="AL129" s="21">
        <f t="shared" si="97"/>
        <v>3.1783333333333332</v>
      </c>
      <c r="AM129" s="26">
        <f t="shared" si="98"/>
        <v>3.1279629629629628</v>
      </c>
      <c r="AN129" s="26">
        <f t="shared" si="99"/>
        <v>-5.0370370370370399E-2</v>
      </c>
      <c r="AO129" s="65">
        <f t="shared" si="100"/>
        <v>-0.13703703703703729</v>
      </c>
      <c r="AP129" s="36"/>
      <c r="AQ129" s="14">
        <f t="shared" si="81"/>
        <v>0.2791785847779964</v>
      </c>
      <c r="AR129" s="57">
        <f t="shared" si="105"/>
        <v>-3.9600000000000003E-2</v>
      </c>
      <c r="AS129" s="14"/>
      <c r="AT129" s="14"/>
      <c r="AU129" s="23"/>
      <c r="AV129" s="9"/>
      <c r="AW129" s="20">
        <f t="shared" si="89"/>
        <v>-0.1075480137919248</v>
      </c>
      <c r="AX129" s="20">
        <f t="shared" si="90"/>
        <v>-8.6667226921537277E-2</v>
      </c>
      <c r="AY129" s="21">
        <f t="shared" si="116"/>
        <v>4.0183333333333318</v>
      </c>
      <c r="AZ129" s="21"/>
      <c r="BA129" s="9"/>
      <c r="BB129" s="9"/>
      <c r="BC129" s="9"/>
      <c r="BD129" s="38"/>
      <c r="BE129" s="14">
        <f t="shared" si="82"/>
        <v>0.97906550811424065</v>
      </c>
      <c r="BF129" s="57">
        <f t="shared" si="93"/>
        <v>-2.9499999999999998E-2</v>
      </c>
      <c r="BG129" s="9"/>
      <c r="BH129" s="9"/>
      <c r="BI129" s="9"/>
    </row>
    <row r="130" spans="1:61" ht="15.75">
      <c r="A130" s="70">
        <f t="shared" si="83"/>
        <v>4.9999999999998934E-3</v>
      </c>
      <c r="B130" s="5">
        <v>-4.68</v>
      </c>
      <c r="C130" s="75">
        <v>2.86</v>
      </c>
      <c r="D130" s="75">
        <v>0.06</v>
      </c>
      <c r="G130" s="20">
        <f t="shared" si="117"/>
        <v>-0.43236025384633792</v>
      </c>
      <c r="H130" s="85">
        <f t="shared" si="118"/>
        <v>-0.43158689136965689</v>
      </c>
      <c r="I130" s="21">
        <f t="shared" si="106"/>
        <v>5.05</v>
      </c>
      <c r="J130" s="21">
        <f t="shared" si="107"/>
        <v>5.0366666666666662</v>
      </c>
      <c r="K130" s="26">
        <f t="shared" si="108"/>
        <v>4.8277777777777775</v>
      </c>
      <c r="L130" s="26">
        <f t="shared" si="109"/>
        <v>-0.20888888888888868</v>
      </c>
      <c r="M130" s="65">
        <f t="shared" si="110"/>
        <v>-0.22222222222222232</v>
      </c>
      <c r="O130" s="14">
        <f t="shared" si="94"/>
        <v>-0.92614663015278198</v>
      </c>
      <c r="P130" s="57">
        <f t="shared" si="84"/>
        <v>3.0100000000000001E-3</v>
      </c>
      <c r="U130" s="20">
        <f t="shared" si="85"/>
        <v>-2.5436398153390138</v>
      </c>
      <c r="V130" s="20">
        <f t="shared" si="86"/>
        <v>-2.541319727908971</v>
      </c>
      <c r="W130" s="21">
        <f t="shared" si="111"/>
        <v>3.49</v>
      </c>
      <c r="X130" s="21">
        <f t="shared" si="112"/>
        <v>3.4833333333333329</v>
      </c>
      <c r="Y130" s="26">
        <f t="shared" si="113"/>
        <v>3.6122222222222229</v>
      </c>
      <c r="Z130" s="26">
        <f t="shared" si="114"/>
        <v>0.12888888888888994</v>
      </c>
      <c r="AA130" s="65">
        <f t="shared" si="115"/>
        <v>0.12222222222222268</v>
      </c>
      <c r="AB130" s="36"/>
      <c r="AC130" s="14">
        <f t="shared" si="95"/>
        <v>0.95858104060272953</v>
      </c>
      <c r="AD130" s="57">
        <f t="shared" si="96"/>
        <v>-1.12E-2</v>
      </c>
      <c r="AE130" s="41"/>
      <c r="AF130" s="14"/>
      <c r="AG130" s="18"/>
      <c r="AI130" s="20">
        <f t="shared" si="87"/>
        <v>-3.6155202080170863</v>
      </c>
      <c r="AJ130" s="20">
        <f t="shared" si="88"/>
        <v>-3.6085599457269564</v>
      </c>
      <c r="AK130" s="21">
        <f t="shared" si="92"/>
        <v>3.02</v>
      </c>
      <c r="AL130" s="21">
        <f t="shared" si="97"/>
        <v>3.1105555555555555</v>
      </c>
      <c r="AM130" s="26">
        <f t="shared" si="98"/>
        <v>3.1318518518518519</v>
      </c>
      <c r="AN130" s="26">
        <f t="shared" si="99"/>
        <v>2.1296296296296369E-2</v>
      </c>
      <c r="AO130" s="65">
        <f t="shared" si="100"/>
        <v>0.11185185185185187</v>
      </c>
      <c r="AP130" s="36"/>
      <c r="AQ130" s="14">
        <f t="shared" si="81"/>
        <v>0.83109306245922476</v>
      </c>
      <c r="AR130" s="57">
        <f t="shared" si="105"/>
        <v>-3.9600000000000003E-2</v>
      </c>
      <c r="AS130" s="14"/>
      <c r="AT130" s="14"/>
      <c r="AU130" s="23"/>
      <c r="AV130" s="9"/>
      <c r="AW130" s="20">
        <f t="shared" si="89"/>
        <v>-6.5786440051149503E-2</v>
      </c>
      <c r="AX130" s="20">
        <f t="shared" si="90"/>
        <v>-4.4905653180761979E-2</v>
      </c>
      <c r="AY130" s="21">
        <f t="shared" si="116"/>
        <v>4.5002439024390233</v>
      </c>
      <c r="AZ130" s="21"/>
      <c r="BA130" s="9"/>
      <c r="BB130" s="9"/>
      <c r="BC130" s="9"/>
      <c r="BD130" s="38"/>
      <c r="BE130" s="14">
        <f t="shared" si="82"/>
        <v>0.61917122929611002</v>
      </c>
      <c r="BF130" s="57">
        <f t="shared" si="93"/>
        <v>-2.9499999999999998E-2</v>
      </c>
      <c r="BG130" s="9"/>
      <c r="BH130" s="9"/>
      <c r="BI130" s="9"/>
    </row>
    <row r="131" spans="1:61" ht="15.75">
      <c r="A131" s="70">
        <f t="shared" si="83"/>
        <v>4.9999999999998934E-3</v>
      </c>
      <c r="B131" s="5">
        <v>-4.6749999999999998</v>
      </c>
      <c r="C131" s="75">
        <v>2.92</v>
      </c>
      <c r="D131" s="75">
        <v>0.06</v>
      </c>
      <c r="G131" s="20">
        <f t="shared" si="117"/>
        <v>-0.43081352889297586</v>
      </c>
      <c r="H131" s="85">
        <f t="shared" si="118"/>
        <v>-0.43004016641629483</v>
      </c>
      <c r="I131" s="21">
        <f t="shared" si="106"/>
        <v>4.9800000000000004</v>
      </c>
      <c r="J131" s="21">
        <f t="shared" si="107"/>
        <v>4.9483333333333333</v>
      </c>
      <c r="K131" s="26">
        <f t="shared" si="108"/>
        <v>4.7311111111111108</v>
      </c>
      <c r="L131" s="26">
        <f t="shared" si="109"/>
        <v>-0.21722222222222243</v>
      </c>
      <c r="M131" s="65">
        <f t="shared" si="110"/>
        <v>-0.2488888888888896</v>
      </c>
      <c r="O131" s="14">
        <f t="shared" si="94"/>
        <v>-0.95190560107630495</v>
      </c>
      <c r="P131" s="57">
        <f t="shared" si="84"/>
        <v>3.0100000000000001E-3</v>
      </c>
      <c r="U131" s="20">
        <f t="shared" si="85"/>
        <v>-2.5389996404789277</v>
      </c>
      <c r="V131" s="20">
        <f t="shared" si="86"/>
        <v>-2.5366795530488848</v>
      </c>
      <c r="W131" s="21">
        <f t="shared" si="111"/>
        <v>3.7350000000000003</v>
      </c>
      <c r="X131" s="21">
        <f t="shared" si="112"/>
        <v>3.7116666666666673</v>
      </c>
      <c r="Y131" s="26">
        <f t="shared" si="113"/>
        <v>3.6961111111111111</v>
      </c>
      <c r="Z131" s="26">
        <f t="shared" si="114"/>
        <v>-1.5555555555556211E-2</v>
      </c>
      <c r="AA131" s="65">
        <f t="shared" si="115"/>
        <v>-3.8888888888889195E-2</v>
      </c>
      <c r="AB131" s="36"/>
      <c r="AC131" s="14">
        <f t="shared" si="95"/>
        <v>0.91739439699610337</v>
      </c>
      <c r="AD131" s="57">
        <f t="shared" si="96"/>
        <v>-1.12E-2</v>
      </c>
      <c r="AE131" s="41"/>
      <c r="AF131" s="14"/>
      <c r="AG131" s="18"/>
      <c r="AI131" s="20">
        <f t="shared" si="87"/>
        <v>-3.6015996834368278</v>
      </c>
      <c r="AJ131" s="20">
        <f t="shared" si="88"/>
        <v>-3.5946394211466979</v>
      </c>
      <c r="AK131" s="21">
        <f t="shared" si="92"/>
        <v>3.0466666666666669</v>
      </c>
      <c r="AL131" s="21">
        <f t="shared" si="97"/>
        <v>3.0533333333333332</v>
      </c>
      <c r="AM131" s="26">
        <f t="shared" si="98"/>
        <v>3.0914814814814817</v>
      </c>
      <c r="AN131" s="26">
        <f t="shared" si="99"/>
        <v>3.8148148148148486E-2</v>
      </c>
      <c r="AO131" s="65">
        <f t="shared" si="100"/>
        <v>4.4814814814814863E-2</v>
      </c>
      <c r="AP131" s="36"/>
      <c r="AQ131" s="14">
        <f t="shared" ref="AQ131:AQ194" si="119" xml:space="preserve"> SIN((2*PI()*(AJ131+AR131)/0.125284721222326) + 1.728475865)</f>
        <v>0.99412985964523815</v>
      </c>
      <c r="AR131" s="57">
        <f t="shared" si="105"/>
        <v>-3.9600000000000003E-2</v>
      </c>
      <c r="AS131" s="14"/>
      <c r="AT131" s="14"/>
      <c r="AU131" s="23"/>
      <c r="AV131" s="9"/>
      <c r="AW131" s="20">
        <f t="shared" si="89"/>
        <v>-2.4024866310374204E-2</v>
      </c>
      <c r="AX131" s="20">
        <f t="shared" si="90"/>
        <v>-3.14407943998668E-3</v>
      </c>
      <c r="AY131" s="21">
        <f t="shared" si="116"/>
        <v>4.0368000000000013</v>
      </c>
      <c r="AZ131" s="21"/>
      <c r="BA131" s="9"/>
      <c r="BB131" s="9"/>
      <c r="BC131" s="9"/>
      <c r="BD131" s="38"/>
      <c r="BE131" s="14">
        <f t="shared" ref="BE131:BE137" si="120" xml:space="preserve"> SIN((2*PI()*(AX131+BF131)/0.375854163666978) + 3.717751296)</f>
        <v>-3.0440149031376665E-2</v>
      </c>
      <c r="BF131" s="57">
        <f t="shared" si="93"/>
        <v>-2.9499999999999998E-2</v>
      </c>
      <c r="BG131" s="9"/>
      <c r="BH131" s="9"/>
      <c r="BI131" s="9"/>
    </row>
    <row r="132" spans="1:61" ht="15.75">
      <c r="A132" s="70">
        <f t="shared" ref="A132:A195" si="121">B132-B131</f>
        <v>4.9999999999998934E-3</v>
      </c>
      <c r="B132" s="5">
        <v>-4.67</v>
      </c>
      <c r="C132" s="75">
        <v>2.86</v>
      </c>
      <c r="D132" s="75">
        <v>0.05</v>
      </c>
      <c r="G132" s="20">
        <f t="shared" si="117"/>
        <v>-0.42926680393961381</v>
      </c>
      <c r="H132" s="85">
        <f t="shared" si="118"/>
        <v>-0.42849344146293278</v>
      </c>
      <c r="I132" s="21">
        <f t="shared" si="106"/>
        <v>4.8149999999999995</v>
      </c>
      <c r="J132" s="21">
        <f t="shared" si="107"/>
        <v>4.6983333333333333</v>
      </c>
      <c r="K132" s="26">
        <f t="shared" si="108"/>
        <v>4.6194444444444445</v>
      </c>
      <c r="L132" s="26">
        <f t="shared" si="109"/>
        <v>-7.8888888888888786E-2</v>
      </c>
      <c r="M132" s="65">
        <f t="shared" si="110"/>
        <v>-0.19555555555555504</v>
      </c>
      <c r="O132" s="14">
        <f t="shared" si="94"/>
        <v>-0.53225736200389395</v>
      </c>
      <c r="P132" s="57">
        <f t="shared" ref="P132:P195" si="122">P131</f>
        <v>3.0100000000000001E-3</v>
      </c>
      <c r="U132" s="20">
        <f t="shared" ref="U132:U195" si="123">U131 + 0.00464017486008615</f>
        <v>-2.5343594656188415</v>
      </c>
      <c r="V132" s="20">
        <f t="shared" ref="V132:V195" si="124">V131 + 0.00464017486008615</f>
        <v>-2.5320393781887987</v>
      </c>
      <c r="W132" s="21">
        <f t="shared" si="111"/>
        <v>3.91</v>
      </c>
      <c r="X132" s="21">
        <f t="shared" si="112"/>
        <v>3.8916666666666671</v>
      </c>
      <c r="Y132" s="26">
        <f t="shared" si="113"/>
        <v>3.7422222222222223</v>
      </c>
      <c r="Z132" s="26">
        <f t="shared" si="114"/>
        <v>-0.14944444444444471</v>
      </c>
      <c r="AA132" s="65">
        <f t="shared" si="115"/>
        <v>-0.1677777777777778</v>
      </c>
      <c r="AB132" s="36"/>
      <c r="AC132" s="14">
        <f t="shared" si="95"/>
        <v>0.44694871933195474</v>
      </c>
      <c r="AD132" s="57">
        <f t="shared" si="96"/>
        <v>-1.12E-2</v>
      </c>
      <c r="AE132" s="41"/>
      <c r="AF132" s="14"/>
      <c r="AG132" s="18"/>
      <c r="AI132" s="20">
        <f t="shared" ref="AI132:AI195" si="125">AI131 + 0.0139205245802584</f>
        <v>-3.5876791588565693</v>
      </c>
      <c r="AJ132" s="20">
        <f t="shared" ref="AJ132:AJ195" si="126">AJ131 + 0.0139205245802584</f>
        <v>-3.5807188965664394</v>
      </c>
      <c r="AK132" s="21">
        <f t="shared" si="92"/>
        <v>3.0933333333333333</v>
      </c>
      <c r="AL132" s="21">
        <f t="shared" si="97"/>
        <v>3.0555555555555558</v>
      </c>
      <c r="AM132" s="26">
        <f t="shared" si="98"/>
        <v>3.1044444444444448</v>
      </c>
      <c r="AN132" s="26">
        <f t="shared" si="99"/>
        <v>4.8888888888888982E-2</v>
      </c>
      <c r="AO132" s="65">
        <f t="shared" si="100"/>
        <v>1.1111111111111516E-2</v>
      </c>
      <c r="AP132" s="36"/>
      <c r="AQ132" s="14">
        <f t="shared" si="119"/>
        <v>0.69200224698054236</v>
      </c>
      <c r="AR132" s="57">
        <f t="shared" si="105"/>
        <v>-3.9600000000000003E-2</v>
      </c>
      <c r="AS132" s="14"/>
      <c r="AT132" s="14"/>
      <c r="AU132" s="23"/>
      <c r="AV132" s="9"/>
      <c r="AW132" s="20">
        <f t="shared" ref="AW132:AW137" si="127">AW131 + 0.0417615737407753</f>
        <v>1.7736707430401094E-2</v>
      </c>
      <c r="AX132" s="20">
        <f t="shared" ref="AX132:AX137" si="128">AX131 + 0.0417615737407753</f>
        <v>3.8617494300788618E-2</v>
      </c>
      <c r="AY132" s="21"/>
      <c r="AZ132" s="21"/>
      <c r="BA132" s="9"/>
      <c r="BB132" s="9"/>
      <c r="BC132" s="9"/>
      <c r="BD132" s="38"/>
      <c r="BE132" s="14">
        <f t="shared" si="120"/>
        <v>-0.66580824332250965</v>
      </c>
      <c r="BF132" s="57">
        <f t="shared" si="93"/>
        <v>-2.9499999999999998E-2</v>
      </c>
      <c r="BG132" s="9"/>
      <c r="BH132" s="9"/>
      <c r="BI132" s="9"/>
    </row>
    <row r="133" spans="1:61" ht="15.75">
      <c r="A133" s="70">
        <f t="shared" si="121"/>
        <v>4.9999999999998934E-3</v>
      </c>
      <c r="B133" s="5">
        <v>-4.665</v>
      </c>
      <c r="C133" s="75">
        <v>2.97</v>
      </c>
      <c r="D133" s="75">
        <v>0.06</v>
      </c>
      <c r="G133" s="20">
        <f t="shared" si="117"/>
        <v>-0.42772007898625175</v>
      </c>
      <c r="H133" s="85">
        <f t="shared" si="118"/>
        <v>-0.42694671650957072</v>
      </c>
      <c r="I133" s="21">
        <f t="shared" si="106"/>
        <v>4.3</v>
      </c>
      <c r="J133" s="21">
        <f t="shared" si="107"/>
        <v>4.5049999999999999</v>
      </c>
      <c r="K133" s="26">
        <f t="shared" si="108"/>
        <v>4.4816666666666665</v>
      </c>
      <c r="L133" s="26">
        <f t="shared" si="109"/>
        <v>-2.3333333333333428E-2</v>
      </c>
      <c r="M133" s="65">
        <f t="shared" si="110"/>
        <v>0.18166666666666664</v>
      </c>
      <c r="O133" s="14">
        <f t="shared" si="94"/>
        <v>0.13644001213182441</v>
      </c>
      <c r="P133" s="57">
        <f t="shared" si="122"/>
        <v>3.0100000000000001E-3</v>
      </c>
      <c r="T133" s="2"/>
      <c r="U133" s="20">
        <f t="shared" si="123"/>
        <v>-2.5297192907587553</v>
      </c>
      <c r="V133" s="20">
        <f t="shared" si="124"/>
        <v>-2.5273992033287125</v>
      </c>
      <c r="W133" s="21">
        <f t="shared" si="111"/>
        <v>4.03</v>
      </c>
      <c r="X133" s="21">
        <f t="shared" si="112"/>
        <v>4.0116666666666667</v>
      </c>
      <c r="Y133" s="26">
        <f t="shared" si="113"/>
        <v>3.7744444444444443</v>
      </c>
      <c r="Z133" s="26">
        <f t="shared" si="114"/>
        <v>-0.23722222222222245</v>
      </c>
      <c r="AA133" s="65">
        <f t="shared" si="115"/>
        <v>-0.25555555555555598</v>
      </c>
      <c r="AB133" s="36"/>
      <c r="AC133" s="14">
        <f t="shared" si="95"/>
        <v>-0.23262923138935196</v>
      </c>
      <c r="AD133" s="57">
        <f t="shared" si="96"/>
        <v>-1.12E-2</v>
      </c>
      <c r="AE133" s="41"/>
      <c r="AF133" s="14"/>
      <c r="AG133" s="18"/>
      <c r="AI133" s="20">
        <f t="shared" si="125"/>
        <v>-3.5737586342763108</v>
      </c>
      <c r="AJ133" s="20">
        <f t="shared" si="126"/>
        <v>-3.5667983719861809</v>
      </c>
      <c r="AK133" s="21">
        <f t="shared" si="92"/>
        <v>3.0266666666666668</v>
      </c>
      <c r="AL133" s="21">
        <f t="shared" si="97"/>
        <v>3.0783333333333331</v>
      </c>
      <c r="AM133" s="26">
        <f t="shared" si="98"/>
        <v>3.0751851851851857</v>
      </c>
      <c r="AN133" s="26">
        <f t="shared" si="99"/>
        <v>-3.148148148147456E-3</v>
      </c>
      <c r="AO133" s="65">
        <f t="shared" si="100"/>
        <v>4.8518518518518849E-2</v>
      </c>
      <c r="AP133" s="36"/>
      <c r="AQ133" s="14">
        <f t="shared" si="119"/>
        <v>6.6079092205360471E-2</v>
      </c>
      <c r="AR133" s="57">
        <f t="shared" si="105"/>
        <v>-3.9600000000000003E-2</v>
      </c>
      <c r="AS133" s="14"/>
      <c r="AT133" s="14"/>
      <c r="AU133" s="23"/>
      <c r="AV133" s="9"/>
      <c r="AW133" s="20">
        <f t="shared" si="127"/>
        <v>5.9498281171176393E-2</v>
      </c>
      <c r="AX133" s="20">
        <f t="shared" si="128"/>
        <v>8.0379068041563917E-2</v>
      </c>
      <c r="AY133" s="21"/>
      <c r="AZ133" s="21"/>
      <c r="BA133" s="9"/>
      <c r="BB133" s="9"/>
      <c r="BC133" s="9"/>
      <c r="BD133" s="38"/>
      <c r="BE133" s="14">
        <f t="shared" si="120"/>
        <v>-0.98963726092865745</v>
      </c>
      <c r="BF133" s="57">
        <f t="shared" si="93"/>
        <v>-2.9499999999999998E-2</v>
      </c>
      <c r="BG133" s="9"/>
      <c r="BH133" s="9"/>
      <c r="BI133" s="9"/>
    </row>
    <row r="134" spans="1:61" ht="15.75">
      <c r="A134" s="70">
        <f t="shared" si="121"/>
        <v>4.9999999999998934E-3</v>
      </c>
      <c r="B134" s="5">
        <v>-4.66</v>
      </c>
      <c r="C134" s="75">
        <v>2.88</v>
      </c>
      <c r="D134" s="75">
        <v>0.05</v>
      </c>
      <c r="G134" s="20">
        <f t="shared" si="117"/>
        <v>-0.4261733540328897</v>
      </c>
      <c r="H134" s="85">
        <f t="shared" si="118"/>
        <v>-0.42539999155620867</v>
      </c>
      <c r="I134" s="21">
        <f t="shared" si="106"/>
        <v>4.4000000000000004</v>
      </c>
      <c r="J134" s="21">
        <f t="shared" si="107"/>
        <v>4.2066666666666661</v>
      </c>
      <c r="K134" s="26">
        <f t="shared" si="108"/>
        <v>4.3405555555555564</v>
      </c>
      <c r="L134" s="26">
        <f t="shared" si="109"/>
        <v>0.13388888888889028</v>
      </c>
      <c r="M134" s="65">
        <f t="shared" si="110"/>
        <v>-5.9444444444443967E-2</v>
      </c>
      <c r="O134" s="14">
        <f t="shared" si="94"/>
        <v>0.7412955882292126</v>
      </c>
      <c r="P134" s="57">
        <f t="shared" si="122"/>
        <v>3.0100000000000001E-3</v>
      </c>
      <c r="U134" s="20">
        <f t="shared" si="123"/>
        <v>-2.5250791158986692</v>
      </c>
      <c r="V134" s="20">
        <f t="shared" si="124"/>
        <v>-2.5227590284686263</v>
      </c>
      <c r="W134" s="21">
        <f t="shared" si="111"/>
        <v>4.0949999999999998</v>
      </c>
      <c r="X134" s="21">
        <f t="shared" si="112"/>
        <v>4.083333333333333</v>
      </c>
      <c r="Y134" s="26">
        <f t="shared" si="113"/>
        <v>3.795555555555556</v>
      </c>
      <c r="Z134" s="26">
        <f t="shared" si="114"/>
        <v>-0.28777777777777702</v>
      </c>
      <c r="AA134" s="65">
        <f t="shared" si="115"/>
        <v>-0.29944444444444374</v>
      </c>
      <c r="AB134" s="36"/>
      <c r="AC134" s="14">
        <f t="shared" si="95"/>
        <v>-0.80335737935761242</v>
      </c>
      <c r="AD134" s="57">
        <f t="shared" si="96"/>
        <v>-1.12E-2</v>
      </c>
      <c r="AE134" s="41"/>
      <c r="AF134" s="14"/>
      <c r="AG134" s="18"/>
      <c r="AI134" s="20">
        <f t="shared" si="125"/>
        <v>-3.5598381096960523</v>
      </c>
      <c r="AJ134" s="20">
        <f t="shared" si="126"/>
        <v>-3.5528778474059224</v>
      </c>
      <c r="AK134" s="21">
        <f t="shared" si="92"/>
        <v>3.1150000000000002</v>
      </c>
      <c r="AL134" s="21">
        <f t="shared" si="97"/>
        <v>3.0405555555555561</v>
      </c>
      <c r="AM134" s="26">
        <f t="shared" si="98"/>
        <v>3.0451851851851854</v>
      </c>
      <c r="AN134" s="26">
        <f t="shared" si="99"/>
        <v>4.6296296296293171E-3</v>
      </c>
      <c r="AO134" s="65">
        <f t="shared" si="100"/>
        <v>-6.9814814814814774E-2</v>
      </c>
      <c r="AP134" s="36"/>
      <c r="AQ134" s="14">
        <f t="shared" si="119"/>
        <v>-0.59076320420003814</v>
      </c>
      <c r="AR134" s="57">
        <f t="shared" si="105"/>
        <v>-3.9600000000000003E-2</v>
      </c>
      <c r="AS134" s="14"/>
      <c r="AT134" s="14"/>
      <c r="AU134" s="23"/>
      <c r="AV134" s="9"/>
      <c r="AW134" s="20">
        <f t="shared" si="127"/>
        <v>0.10125985491195169</v>
      </c>
      <c r="AX134" s="20">
        <f t="shared" si="128"/>
        <v>0.12214064178233922</v>
      </c>
      <c r="AY134" s="21"/>
      <c r="AZ134" s="21"/>
      <c r="BA134" s="9"/>
      <c r="BB134" s="9"/>
      <c r="BC134" s="9"/>
      <c r="BD134" s="38"/>
      <c r="BE134" s="14">
        <f t="shared" si="120"/>
        <v>-0.85040400555325923</v>
      </c>
      <c r="BF134" s="57">
        <f t="shared" si="93"/>
        <v>-2.9499999999999998E-2</v>
      </c>
      <c r="BG134" s="9"/>
      <c r="BH134" s="9"/>
      <c r="BI134" s="9"/>
    </row>
    <row r="135" spans="1:61" ht="15.75">
      <c r="A135" s="70">
        <f t="shared" si="121"/>
        <v>4.9999999999998934E-3</v>
      </c>
      <c r="B135" s="5">
        <v>-4.6550000000000002</v>
      </c>
      <c r="C135" s="75">
        <v>3.13</v>
      </c>
      <c r="D135" s="75">
        <v>0.06</v>
      </c>
      <c r="G135" s="20">
        <f t="shared" si="117"/>
        <v>-0.42462662907952764</v>
      </c>
      <c r="H135" s="85">
        <f t="shared" si="118"/>
        <v>-0.42385326660284661</v>
      </c>
      <c r="I135" s="21">
        <f t="shared" si="106"/>
        <v>3.92</v>
      </c>
      <c r="J135" s="21">
        <f t="shared" si="107"/>
        <v>4.1000000000000005</v>
      </c>
      <c r="K135" s="26">
        <f t="shared" si="108"/>
        <v>4.1861111111111109</v>
      </c>
      <c r="L135" s="26">
        <f t="shared" si="109"/>
        <v>8.6111111111110361E-2</v>
      </c>
      <c r="M135" s="65">
        <f t="shared" si="110"/>
        <v>0.26611111111111097</v>
      </c>
      <c r="O135" s="14">
        <f t="shared" si="94"/>
        <v>0.99929072001139574</v>
      </c>
      <c r="P135" s="57">
        <f t="shared" si="122"/>
        <v>3.0100000000000001E-3</v>
      </c>
      <c r="U135" s="20">
        <f t="shared" si="123"/>
        <v>-2.520438941038583</v>
      </c>
      <c r="V135" s="20">
        <f t="shared" si="124"/>
        <v>-2.5181188536085402</v>
      </c>
      <c r="W135" s="21">
        <f t="shared" si="111"/>
        <v>4.125</v>
      </c>
      <c r="X135" s="21">
        <f t="shared" si="112"/>
        <v>4.0149999999999997</v>
      </c>
      <c r="Y135" s="26">
        <f t="shared" si="113"/>
        <v>3.7750000000000004</v>
      </c>
      <c r="Z135" s="26">
        <f t="shared" si="114"/>
        <v>-0.23999999999999932</v>
      </c>
      <c r="AA135" s="65">
        <f t="shared" si="115"/>
        <v>-0.34999999999999964</v>
      </c>
      <c r="AB135" s="36"/>
      <c r="AC135" s="14">
        <f t="shared" si="95"/>
        <v>-0.9981856812017077</v>
      </c>
      <c r="AD135" s="57">
        <f t="shared" si="96"/>
        <v>-1.12E-2</v>
      </c>
      <c r="AE135" s="41"/>
      <c r="AF135" s="14"/>
      <c r="AG135" s="18"/>
      <c r="AI135" s="20">
        <f t="shared" si="125"/>
        <v>-3.5459175851157938</v>
      </c>
      <c r="AJ135" s="20">
        <f t="shared" si="126"/>
        <v>-3.5389573228256639</v>
      </c>
      <c r="AK135" s="21">
        <f t="shared" ref="AK135:AK198" si="129">AVERAGEIFS(d18O,KyrBP,"&gt;"&amp;AI135,KyrBP,"&lt;="&amp;AI136)</f>
        <v>2.98</v>
      </c>
      <c r="AL135" s="21">
        <f t="shared" si="97"/>
        <v>3.0794444444444444</v>
      </c>
      <c r="AM135" s="26">
        <f t="shared" si="98"/>
        <v>3.0381481481481485</v>
      </c>
      <c r="AN135" s="26">
        <f t="shared" si="99"/>
        <v>-4.1296296296295942E-2</v>
      </c>
      <c r="AO135" s="65">
        <f t="shared" si="100"/>
        <v>5.8148148148148504E-2</v>
      </c>
      <c r="AP135" s="36"/>
      <c r="AQ135" s="14">
        <f t="shared" si="119"/>
        <v>-0.97118083175855285</v>
      </c>
      <c r="AR135" s="57">
        <f t="shared" si="105"/>
        <v>-3.9600000000000003E-2</v>
      </c>
      <c r="AS135" s="14"/>
      <c r="AT135" s="14"/>
      <c r="AU135" s="23"/>
      <c r="AV135" s="9"/>
      <c r="AW135" s="20">
        <f t="shared" si="127"/>
        <v>0.14302142865272699</v>
      </c>
      <c r="AX135" s="20">
        <f t="shared" si="128"/>
        <v>0.16390221552311451</v>
      </c>
      <c r="AY135" s="21"/>
      <c r="AZ135" s="21"/>
      <c r="BA135" s="9"/>
      <c r="BB135" s="9"/>
      <c r="BC135" s="9"/>
      <c r="BD135" s="38"/>
      <c r="BE135" s="14">
        <f t="shared" si="120"/>
        <v>-0.31325726479173288</v>
      </c>
      <c r="BF135" s="57">
        <f t="shared" ref="BF135:BF137" si="130">BF134</f>
        <v>-2.9499999999999998E-2</v>
      </c>
      <c r="BG135" s="9"/>
      <c r="BH135" s="9"/>
      <c r="BI135" s="9"/>
    </row>
    <row r="136" spans="1:61" ht="15.75">
      <c r="A136" s="70">
        <f t="shared" si="121"/>
        <v>4.9999999999998934E-3</v>
      </c>
      <c r="B136" s="5">
        <v>-4.6500000000000004</v>
      </c>
      <c r="C136" s="75">
        <v>3.09</v>
      </c>
      <c r="D136" s="75">
        <v>0.05</v>
      </c>
      <c r="G136" s="20">
        <f t="shared" si="117"/>
        <v>-0.42307990412616558</v>
      </c>
      <c r="H136" s="85">
        <f t="shared" si="118"/>
        <v>-0.42230654164948456</v>
      </c>
      <c r="I136" s="21">
        <f t="shared" si="106"/>
        <v>3.9799999999999995</v>
      </c>
      <c r="J136" s="21">
        <f t="shared" si="107"/>
        <v>3.9033333333333329</v>
      </c>
      <c r="K136" s="26">
        <f t="shared" si="108"/>
        <v>4.0227777777777769</v>
      </c>
      <c r="L136" s="26">
        <f t="shared" si="109"/>
        <v>0.11944444444444402</v>
      </c>
      <c r="M136" s="65">
        <f t="shared" si="110"/>
        <v>4.2777777777777359E-2</v>
      </c>
      <c r="O136" s="14">
        <f t="shared" ref="O136:O199" si="131" xml:space="preserve"> SIN((2*PI()*(H136+P136)/0.0139205245802584) + 2.989911921)</f>
        <v>0.78970661802093733</v>
      </c>
      <c r="P136" s="57">
        <f t="shared" si="122"/>
        <v>3.0100000000000001E-3</v>
      </c>
      <c r="U136" s="20">
        <f t="shared" si="123"/>
        <v>-2.5157987661784968</v>
      </c>
      <c r="V136" s="20">
        <f t="shared" si="124"/>
        <v>-2.513478678748454</v>
      </c>
      <c r="W136" s="21">
        <f t="shared" si="111"/>
        <v>3.8250000000000002</v>
      </c>
      <c r="X136" s="21">
        <f t="shared" si="112"/>
        <v>3.8283333333333331</v>
      </c>
      <c r="Y136" s="26">
        <f t="shared" si="113"/>
        <v>3.7622222222222224</v>
      </c>
      <c r="Z136" s="26">
        <f t="shared" si="114"/>
        <v>-6.6111111111110787E-2</v>
      </c>
      <c r="AA136" s="65">
        <f t="shared" si="115"/>
        <v>-6.2777777777777821E-2</v>
      </c>
      <c r="AB136" s="36"/>
      <c r="AC136" s="14">
        <f t="shared" si="95"/>
        <v>-0.72595180921337288</v>
      </c>
      <c r="AD136" s="57">
        <f t="shared" si="96"/>
        <v>-1.12E-2</v>
      </c>
      <c r="AE136" s="41"/>
      <c r="AF136" s="14"/>
      <c r="AG136" s="18"/>
      <c r="AI136" s="20">
        <f t="shared" si="125"/>
        <v>-3.5319970605355353</v>
      </c>
      <c r="AJ136" s="20">
        <f t="shared" si="126"/>
        <v>-3.5250367982454054</v>
      </c>
      <c r="AK136" s="21">
        <f t="shared" si="129"/>
        <v>3.1433333333333331</v>
      </c>
      <c r="AL136" s="21">
        <f t="shared" si="97"/>
        <v>3.0366666666666666</v>
      </c>
      <c r="AM136" s="26">
        <f t="shared" si="98"/>
        <v>3.0418518518518516</v>
      </c>
      <c r="AN136" s="26">
        <f t="shared" si="99"/>
        <v>5.1851851851849595E-3</v>
      </c>
      <c r="AO136" s="65">
        <f t="shared" si="100"/>
        <v>-0.10148148148148151</v>
      </c>
      <c r="AP136" s="36"/>
      <c r="AQ136" s="14">
        <f t="shared" si="119"/>
        <v>-0.89717215466455824</v>
      </c>
      <c r="AR136" s="57">
        <f t="shared" si="105"/>
        <v>-3.9600000000000003E-2</v>
      </c>
      <c r="AS136" s="14"/>
      <c r="AT136" s="14"/>
      <c r="AU136" s="23"/>
      <c r="AV136" s="9"/>
      <c r="AW136" s="20">
        <f t="shared" si="127"/>
        <v>0.18478300239350229</v>
      </c>
      <c r="AX136" s="20">
        <f t="shared" si="128"/>
        <v>0.20566378926388981</v>
      </c>
      <c r="AY136" s="21"/>
      <c r="AZ136" s="21"/>
      <c r="BA136" s="9"/>
      <c r="BB136" s="9"/>
      <c r="BC136" s="9"/>
      <c r="BD136" s="38"/>
      <c r="BE136" s="14">
        <f t="shared" si="120"/>
        <v>0.37046603163254438</v>
      </c>
      <c r="BF136" s="57">
        <f t="shared" si="130"/>
        <v>-2.9499999999999998E-2</v>
      </c>
      <c r="BG136" s="9"/>
      <c r="BH136" s="9"/>
      <c r="BI136" s="9"/>
    </row>
    <row r="137" spans="1:61" ht="15.75">
      <c r="A137" s="70">
        <f t="shared" si="121"/>
        <v>5.0000000000007816E-3</v>
      </c>
      <c r="B137" s="5">
        <v>-4.6449999999999996</v>
      </c>
      <c r="C137" s="75">
        <v>2.93</v>
      </c>
      <c r="D137" s="75">
        <v>0.05</v>
      </c>
      <c r="G137" s="20">
        <f t="shared" si="117"/>
        <v>-0.42153317917280353</v>
      </c>
      <c r="H137" s="85">
        <f t="shared" si="118"/>
        <v>-0.4207598166961225</v>
      </c>
      <c r="I137" s="21">
        <f t="shared" si="106"/>
        <v>3.81</v>
      </c>
      <c r="J137" s="21">
        <f t="shared" si="107"/>
        <v>3.8666666666666667</v>
      </c>
      <c r="K137" s="26">
        <f t="shared" si="108"/>
        <v>3.8666666666666663</v>
      </c>
      <c r="L137" s="26">
        <f t="shared" si="109"/>
        <v>0</v>
      </c>
      <c r="M137" s="65">
        <f t="shared" si="110"/>
        <v>5.6666666666666199E-2</v>
      </c>
      <c r="O137" s="14">
        <f t="shared" si="131"/>
        <v>0.21061001284705821</v>
      </c>
      <c r="P137" s="57">
        <f t="shared" si="122"/>
        <v>3.0100000000000001E-3</v>
      </c>
      <c r="U137" s="20">
        <f t="shared" si="123"/>
        <v>-2.5111585913184107</v>
      </c>
      <c r="V137" s="20">
        <f t="shared" si="124"/>
        <v>-2.5088385038883678</v>
      </c>
      <c r="W137" s="21">
        <f t="shared" si="111"/>
        <v>3.5350000000000001</v>
      </c>
      <c r="X137" s="21">
        <f t="shared" si="112"/>
        <v>3.5916666666666668</v>
      </c>
      <c r="Y137" s="26">
        <f t="shared" si="113"/>
        <v>3.7433333333333332</v>
      </c>
      <c r="Z137" s="26">
        <f t="shared" si="114"/>
        <v>0.15166666666666639</v>
      </c>
      <c r="AA137" s="65">
        <f t="shared" si="115"/>
        <v>0.20833333333333304</v>
      </c>
      <c r="AB137" s="36"/>
      <c r="AC137" s="14">
        <f t="shared" si="95"/>
        <v>-0.11403701763845191</v>
      </c>
      <c r="AD137" s="57">
        <f t="shared" si="96"/>
        <v>-1.12E-2</v>
      </c>
      <c r="AE137" s="41"/>
      <c r="AF137" s="14"/>
      <c r="AG137" s="18"/>
      <c r="AI137" s="20">
        <f t="shared" si="125"/>
        <v>-3.5180765359552768</v>
      </c>
      <c r="AJ137" s="20">
        <f t="shared" si="126"/>
        <v>-3.5111162736651469</v>
      </c>
      <c r="AK137" s="21">
        <f t="shared" si="129"/>
        <v>2.9866666666666668</v>
      </c>
      <c r="AL137" s="21">
        <f t="shared" si="97"/>
        <v>3.0416666666666665</v>
      </c>
      <c r="AM137" s="26">
        <f t="shared" si="98"/>
        <v>3.0396296296296295</v>
      </c>
      <c r="AN137" s="26">
        <f t="shared" si="99"/>
        <v>-2.0370370370370594E-3</v>
      </c>
      <c r="AO137" s="65">
        <f t="shared" si="100"/>
        <v>5.2962962962962656E-2</v>
      </c>
      <c r="AP137" s="36"/>
      <c r="AQ137" s="14">
        <f t="shared" si="119"/>
        <v>-0.40336665544518802</v>
      </c>
      <c r="AR137" s="57">
        <f t="shared" si="105"/>
        <v>-3.9600000000000003E-2</v>
      </c>
      <c r="AS137" s="14"/>
      <c r="AT137" s="14"/>
      <c r="AU137" s="23"/>
      <c r="AV137" s="9"/>
      <c r="AW137" s="20">
        <f t="shared" si="127"/>
        <v>0.22654457613427759</v>
      </c>
      <c r="AX137" s="20">
        <f t="shared" si="128"/>
        <v>0.24742536300466511</v>
      </c>
      <c r="AY137" s="21"/>
      <c r="AZ137" s="21"/>
      <c r="BA137" s="9"/>
      <c r="BB137" s="9"/>
      <c r="BC137" s="9"/>
      <c r="BD137" s="38"/>
      <c r="BE137" s="14">
        <f t="shared" si="120"/>
        <v>0.88084415458463361</v>
      </c>
      <c r="BF137" s="57">
        <f t="shared" si="130"/>
        <v>-2.9499999999999998E-2</v>
      </c>
      <c r="BG137" s="9"/>
      <c r="BH137" s="9"/>
      <c r="BI137" s="9"/>
    </row>
    <row r="138" spans="1:61" ht="15.75">
      <c r="A138" s="70">
        <f t="shared" si="121"/>
        <v>4.9999999999998934E-3</v>
      </c>
      <c r="B138" s="5">
        <v>-4.6399999999999997</v>
      </c>
      <c r="C138" s="75">
        <v>2.95</v>
      </c>
      <c r="D138" s="75">
        <v>0.06</v>
      </c>
      <c r="G138" s="20">
        <f t="shared" si="117"/>
        <v>-0.41998645421944147</v>
      </c>
      <c r="H138" s="85">
        <f t="shared" si="118"/>
        <v>-0.41921309174276045</v>
      </c>
      <c r="I138" s="21">
        <f t="shared" si="106"/>
        <v>3.81</v>
      </c>
      <c r="J138" s="21">
        <f t="shared" si="107"/>
        <v>3.7600000000000002</v>
      </c>
      <c r="K138" s="26">
        <f t="shared" si="108"/>
        <v>3.764444444444444</v>
      </c>
      <c r="L138" s="26">
        <f t="shared" si="109"/>
        <v>4.4444444444438069E-3</v>
      </c>
      <c r="M138" s="65">
        <f t="shared" si="110"/>
        <v>-4.5555555555556015E-2</v>
      </c>
      <c r="O138" s="14">
        <f t="shared" si="131"/>
        <v>-0.46703335800754736</v>
      </c>
      <c r="P138" s="57">
        <f t="shared" si="122"/>
        <v>3.0100000000000001E-3</v>
      </c>
      <c r="U138" s="20">
        <f t="shared" si="123"/>
        <v>-2.5065184164583245</v>
      </c>
      <c r="V138" s="20">
        <f t="shared" si="124"/>
        <v>-2.5041983290282817</v>
      </c>
      <c r="W138" s="21">
        <f t="shared" si="111"/>
        <v>3.415</v>
      </c>
      <c r="X138" s="21">
        <f t="shared" si="112"/>
        <v>3.4183333333333334</v>
      </c>
      <c r="Y138" s="26">
        <f t="shared" si="113"/>
        <v>3.7483333333333331</v>
      </c>
      <c r="Z138" s="26">
        <f t="shared" si="114"/>
        <v>0.32999999999999963</v>
      </c>
      <c r="AA138" s="65">
        <f t="shared" si="115"/>
        <v>0.33333333333333304</v>
      </c>
      <c r="AB138" s="36"/>
      <c r="AC138" s="14">
        <f t="shared" si="95"/>
        <v>0.55123696186977666</v>
      </c>
      <c r="AD138" s="57">
        <f t="shared" si="96"/>
        <v>-1.12E-2</v>
      </c>
      <c r="AE138" s="41"/>
      <c r="AF138" s="14"/>
      <c r="AG138" s="18"/>
      <c r="AI138" s="20">
        <f t="shared" si="125"/>
        <v>-3.5041560113750183</v>
      </c>
      <c r="AJ138" s="20">
        <f t="shared" si="126"/>
        <v>-3.4971957490848884</v>
      </c>
      <c r="AK138" s="21">
        <f t="shared" si="129"/>
        <v>2.9950000000000001</v>
      </c>
      <c r="AL138" s="21">
        <f t="shared" si="97"/>
        <v>2.9794444444444448</v>
      </c>
      <c r="AM138" s="26">
        <f t="shared" si="98"/>
        <v>3.030740740740741</v>
      </c>
      <c r="AN138" s="26">
        <f t="shared" si="99"/>
        <v>5.1296296296296173E-2</v>
      </c>
      <c r="AO138" s="65">
        <f t="shared" si="100"/>
        <v>3.5740740740740851E-2</v>
      </c>
      <c r="AP138" s="36"/>
      <c r="AQ138" s="14">
        <f t="shared" si="119"/>
        <v>0.27917858477803031</v>
      </c>
      <c r="AR138" s="57">
        <f t="shared" si="105"/>
        <v>-3.9600000000000003E-2</v>
      </c>
      <c r="AS138" s="14"/>
      <c r="AT138" s="14"/>
      <c r="AU138" s="23"/>
      <c r="AV138" s="9"/>
      <c r="AW138" s="20"/>
      <c r="AX138" s="20"/>
      <c r="AY138" s="21"/>
      <c r="AZ138" s="21"/>
      <c r="BA138" s="9"/>
      <c r="BB138" s="9"/>
      <c r="BC138" s="9"/>
      <c r="BD138" s="38"/>
      <c r="BE138" s="9"/>
      <c r="BF138" s="9"/>
      <c r="BG138" s="9"/>
      <c r="BH138" s="9"/>
      <c r="BI138" s="9"/>
    </row>
    <row r="139" spans="1:61" ht="15.75">
      <c r="A139" s="70">
        <f t="shared" si="121"/>
        <v>4.9999999999998934E-3</v>
      </c>
      <c r="B139" s="5">
        <v>-4.6349999999999998</v>
      </c>
      <c r="C139" s="75">
        <v>2.95</v>
      </c>
      <c r="D139" s="75">
        <v>0.05</v>
      </c>
      <c r="G139" s="20">
        <f t="shared" si="117"/>
        <v>-0.41843972926607942</v>
      </c>
      <c r="H139" s="85">
        <f t="shared" si="118"/>
        <v>-0.41766636678939839</v>
      </c>
      <c r="I139" s="21">
        <f t="shared" si="106"/>
        <v>3.66</v>
      </c>
      <c r="J139" s="21">
        <f t="shared" si="107"/>
        <v>3.66</v>
      </c>
      <c r="K139" s="26">
        <f t="shared" si="108"/>
        <v>3.6422222222222214</v>
      </c>
      <c r="L139" s="26">
        <f t="shared" si="109"/>
        <v>-1.777777777777878E-2</v>
      </c>
      <c r="M139" s="65">
        <f t="shared" si="110"/>
        <v>-1.777777777777878E-2</v>
      </c>
      <c r="O139" s="14">
        <f t="shared" si="131"/>
        <v>-0.9261466301527953</v>
      </c>
      <c r="P139" s="57">
        <f t="shared" si="122"/>
        <v>3.0100000000000001E-3</v>
      </c>
      <c r="U139" s="20">
        <f t="shared" si="123"/>
        <v>-2.5018782415982384</v>
      </c>
      <c r="V139" s="20">
        <f t="shared" si="124"/>
        <v>-2.4995581541681955</v>
      </c>
      <c r="W139" s="21">
        <f t="shared" si="111"/>
        <v>3.3050000000000002</v>
      </c>
      <c r="X139" s="21">
        <f t="shared" si="112"/>
        <v>3.4466666666666668</v>
      </c>
      <c r="Y139" s="26">
        <f t="shared" si="113"/>
        <v>3.7188888888888889</v>
      </c>
      <c r="Z139" s="26">
        <f t="shared" si="114"/>
        <v>0.27222222222222214</v>
      </c>
      <c r="AA139" s="65">
        <f t="shared" si="115"/>
        <v>0.41388888888888875</v>
      </c>
      <c r="AB139" s="36"/>
      <c r="AC139" s="14">
        <f t="shared" ref="AC139:AC166" si="132" xml:space="preserve"> SIN((2*PI()*(V139+AD139)/0.0417615737407753) + 2.043834879)</f>
        <v>0.95858104060272342</v>
      </c>
      <c r="AD139" s="57">
        <f t="shared" ref="AD139:AD166" si="133">AD138</f>
        <v>-1.12E-2</v>
      </c>
      <c r="AE139" s="41"/>
      <c r="AF139" s="14"/>
      <c r="AG139" s="18"/>
      <c r="AI139" s="20">
        <f t="shared" si="125"/>
        <v>-3.4902354867947598</v>
      </c>
      <c r="AJ139" s="20">
        <f t="shared" si="126"/>
        <v>-3.4832752245046299</v>
      </c>
      <c r="AK139" s="21">
        <f t="shared" si="129"/>
        <v>2.956666666666667</v>
      </c>
      <c r="AL139" s="21">
        <f t="shared" ref="AL139:AL202" si="134">AVERAGE(AK138:AK140)</f>
        <v>3.0105555555555554</v>
      </c>
      <c r="AM139" s="26">
        <f t="shared" ref="AM139:AM202" si="135">AVERAGE(AK135:AK143)</f>
        <v>3.0351851851851852</v>
      </c>
      <c r="AN139" s="26">
        <f t="shared" ref="AN139:AN202" si="136">AM139-AL139</f>
        <v>2.4629629629629779E-2</v>
      </c>
      <c r="AO139" s="65">
        <f t="shared" ref="AO139:AO202" si="137">AM139-AK139</f>
        <v>7.851851851851821E-2</v>
      </c>
      <c r="AP139" s="36"/>
      <c r="AQ139" s="14">
        <f t="shared" si="119"/>
        <v>0.83109306245922865</v>
      </c>
      <c r="AR139" s="57">
        <f t="shared" si="105"/>
        <v>-3.9600000000000003E-2</v>
      </c>
      <c r="AS139" s="14"/>
      <c r="AT139" s="14"/>
      <c r="AU139" s="23"/>
      <c r="AV139" s="9"/>
      <c r="AW139" s="20"/>
      <c r="AX139" s="20"/>
      <c r="AY139" s="21"/>
      <c r="AZ139" s="21"/>
      <c r="BA139" s="9"/>
      <c r="BB139" s="9"/>
      <c r="BC139" s="9"/>
      <c r="BD139" s="38"/>
      <c r="BE139" s="9"/>
      <c r="BF139" s="9"/>
      <c r="BG139" s="9"/>
      <c r="BH139" s="9"/>
      <c r="BI139" s="9"/>
    </row>
    <row r="140" spans="1:61" ht="15.75">
      <c r="A140" s="70">
        <f t="shared" si="121"/>
        <v>4.9999999999998934E-3</v>
      </c>
      <c r="B140" s="5">
        <v>-4.63</v>
      </c>
      <c r="C140" s="75">
        <v>3.02</v>
      </c>
      <c r="D140" s="75">
        <v>0.06</v>
      </c>
      <c r="G140" s="20">
        <f t="shared" si="117"/>
        <v>-0.41689300431271736</v>
      </c>
      <c r="H140" s="85">
        <f t="shared" si="118"/>
        <v>-0.41611964183603634</v>
      </c>
      <c r="I140" s="21">
        <f t="shared" si="106"/>
        <v>3.51</v>
      </c>
      <c r="J140" s="21">
        <f t="shared" si="107"/>
        <v>3.5266666666666668</v>
      </c>
      <c r="K140" s="26">
        <f t="shared" si="108"/>
        <v>3.5566666666666666</v>
      </c>
      <c r="L140" s="26">
        <f t="shared" si="109"/>
        <v>2.9999999999999805E-2</v>
      </c>
      <c r="M140" s="65">
        <f t="shared" si="110"/>
        <v>4.6666666666666856E-2</v>
      </c>
      <c r="O140" s="14">
        <f t="shared" si="131"/>
        <v>-0.95190560107629418</v>
      </c>
      <c r="P140" s="57">
        <f t="shared" si="122"/>
        <v>3.0100000000000001E-3</v>
      </c>
      <c r="U140" s="20">
        <f t="shared" si="123"/>
        <v>-2.4972380667381522</v>
      </c>
      <c r="V140" s="20">
        <f t="shared" si="124"/>
        <v>-2.4949179793081093</v>
      </c>
      <c r="W140" s="21">
        <f t="shared" si="111"/>
        <v>3.62</v>
      </c>
      <c r="X140" s="21">
        <f t="shared" si="112"/>
        <v>3.5550000000000002</v>
      </c>
      <c r="Y140" s="26">
        <f t="shared" si="113"/>
        <v>3.6644444444444439</v>
      </c>
      <c r="Z140" s="26">
        <f t="shared" si="114"/>
        <v>0.10944444444444379</v>
      </c>
      <c r="AA140" s="65">
        <f t="shared" si="115"/>
        <v>4.4444444444443842E-2</v>
      </c>
      <c r="AB140" s="36"/>
      <c r="AC140" s="14">
        <f t="shared" si="132"/>
        <v>0.91739439699606662</v>
      </c>
      <c r="AD140" s="57">
        <f t="shared" si="133"/>
        <v>-1.12E-2</v>
      </c>
      <c r="AE140" s="41"/>
      <c r="AF140" s="14"/>
      <c r="AG140" s="18"/>
      <c r="AI140" s="20">
        <f t="shared" si="125"/>
        <v>-3.4763149622145013</v>
      </c>
      <c r="AJ140" s="20">
        <f t="shared" si="126"/>
        <v>-3.4693546999243714</v>
      </c>
      <c r="AK140" s="21">
        <f t="shared" si="129"/>
        <v>3.08</v>
      </c>
      <c r="AL140" s="21">
        <f t="shared" si="134"/>
        <v>3.0366666666666666</v>
      </c>
      <c r="AM140" s="26">
        <f t="shared" si="135"/>
        <v>3.0437037037037036</v>
      </c>
      <c r="AN140" s="26">
        <f t="shared" si="136"/>
        <v>7.0370370370369528E-3</v>
      </c>
      <c r="AO140" s="65">
        <f t="shared" si="137"/>
        <v>-3.6296296296296493E-2</v>
      </c>
      <c r="AP140" s="36"/>
      <c r="AQ140" s="14">
        <f t="shared" si="119"/>
        <v>0.99412985964523437</v>
      </c>
      <c r="AR140" s="57">
        <f t="shared" ref="AR140:AR203" si="138">AR139</f>
        <v>-3.9600000000000003E-2</v>
      </c>
      <c r="AS140" s="14"/>
      <c r="AT140" s="14"/>
      <c r="AU140" s="23"/>
      <c r="AV140" s="9"/>
      <c r="AW140" s="20"/>
      <c r="AX140" s="20"/>
      <c r="AY140" s="21"/>
      <c r="AZ140" s="21"/>
      <c r="BA140" s="9"/>
      <c r="BB140" s="9"/>
      <c r="BC140" s="9"/>
      <c r="BD140" s="38"/>
      <c r="BE140" s="9"/>
      <c r="BF140" s="9"/>
      <c r="BG140" s="9"/>
      <c r="BH140" s="9"/>
      <c r="BI140" s="9"/>
    </row>
    <row r="141" spans="1:61" ht="15.75">
      <c r="A141" s="70">
        <f t="shared" si="121"/>
        <v>4.9999999999998934E-3</v>
      </c>
      <c r="B141" s="5">
        <v>-4.625</v>
      </c>
      <c r="C141" s="75">
        <v>3.01</v>
      </c>
      <c r="D141" s="75">
        <v>0.04</v>
      </c>
      <c r="G141" s="20">
        <f t="shared" si="117"/>
        <v>-0.41534627935935531</v>
      </c>
      <c r="H141" s="85">
        <f t="shared" si="118"/>
        <v>-0.41457291688267428</v>
      </c>
      <c r="I141" s="21">
        <f t="shared" si="106"/>
        <v>3.41</v>
      </c>
      <c r="J141" s="21">
        <f t="shared" si="107"/>
        <v>3.4333333333333336</v>
      </c>
      <c r="K141" s="26">
        <f t="shared" si="108"/>
        <v>3.4694444444444446</v>
      </c>
      <c r="L141" s="26">
        <f t="shared" si="109"/>
        <v>3.6111111111110983E-2</v>
      </c>
      <c r="M141" s="65">
        <f t="shared" si="110"/>
        <v>5.9444444444444411E-2</v>
      </c>
      <c r="O141" s="14">
        <f t="shared" si="131"/>
        <v>-0.53225736200386409</v>
      </c>
      <c r="P141" s="57">
        <f t="shared" si="122"/>
        <v>3.0100000000000001E-3</v>
      </c>
      <c r="U141" s="20">
        <f t="shared" si="123"/>
        <v>-2.492597891878066</v>
      </c>
      <c r="V141" s="20">
        <f t="shared" si="124"/>
        <v>-2.4902778044480232</v>
      </c>
      <c r="W141" s="21">
        <f t="shared" si="111"/>
        <v>3.74</v>
      </c>
      <c r="X141" s="21">
        <f t="shared" si="112"/>
        <v>3.811666666666667</v>
      </c>
      <c r="Y141" s="26">
        <f t="shared" si="113"/>
        <v>3.6144444444444446</v>
      </c>
      <c r="Z141" s="26">
        <f t="shared" si="114"/>
        <v>-0.19722222222222241</v>
      </c>
      <c r="AA141" s="65">
        <f t="shared" si="115"/>
        <v>-0.12555555555555564</v>
      </c>
      <c r="AB141" s="36"/>
      <c r="AC141" s="14">
        <f t="shared" si="132"/>
        <v>0.44694871933192321</v>
      </c>
      <c r="AD141" s="57">
        <f t="shared" si="133"/>
        <v>-1.12E-2</v>
      </c>
      <c r="AE141" s="41"/>
      <c r="AF141" s="14"/>
      <c r="AG141" s="18"/>
      <c r="AI141" s="20">
        <f t="shared" si="125"/>
        <v>-3.4623944376342428</v>
      </c>
      <c r="AJ141" s="20">
        <f t="shared" si="126"/>
        <v>-3.4554341753441129</v>
      </c>
      <c r="AK141" s="21">
        <f t="shared" si="129"/>
        <v>3.0733333333333328</v>
      </c>
      <c r="AL141" s="21">
        <f t="shared" si="134"/>
        <v>3.0333333333333332</v>
      </c>
      <c r="AM141" s="26">
        <f t="shared" si="135"/>
        <v>3.0407407407407407</v>
      </c>
      <c r="AN141" s="26">
        <f t="shared" si="136"/>
        <v>7.4074074074075291E-3</v>
      </c>
      <c r="AO141" s="65">
        <f t="shared" si="137"/>
        <v>-3.2592592592592062E-2</v>
      </c>
      <c r="AP141" s="36"/>
      <c r="AQ141" s="14">
        <f t="shared" si="119"/>
        <v>0.69200224698053747</v>
      </c>
      <c r="AR141" s="57">
        <f t="shared" si="138"/>
        <v>-3.9600000000000003E-2</v>
      </c>
      <c r="AS141" s="14"/>
      <c r="AT141" s="14"/>
      <c r="AU141" s="23"/>
      <c r="AV141" s="9"/>
      <c r="AW141" s="20"/>
      <c r="AX141" s="20"/>
      <c r="AY141" s="21"/>
      <c r="AZ141" s="21"/>
      <c r="BA141" s="9"/>
      <c r="BB141" s="9"/>
      <c r="BC141" s="9"/>
      <c r="BD141" s="38"/>
      <c r="BE141" s="9"/>
      <c r="BF141" s="9"/>
      <c r="BG141" s="9"/>
      <c r="BH141" s="9"/>
      <c r="BI141" s="9"/>
    </row>
    <row r="142" spans="1:61" ht="15.75">
      <c r="A142" s="70">
        <f t="shared" si="121"/>
        <v>4.9999999999998934E-3</v>
      </c>
      <c r="B142" s="5">
        <v>-4.62</v>
      </c>
      <c r="C142" s="75">
        <v>3.04</v>
      </c>
      <c r="D142" s="75">
        <v>0.05</v>
      </c>
      <c r="G142" s="20">
        <f t="shared" si="117"/>
        <v>-0.41379955440599325</v>
      </c>
      <c r="H142" s="85">
        <f t="shared" si="118"/>
        <v>-0.41302619192931223</v>
      </c>
      <c r="I142" s="21">
        <f t="shared" si="106"/>
        <v>3.38</v>
      </c>
      <c r="J142" s="21">
        <f t="shared" si="107"/>
        <v>3.3633333333333333</v>
      </c>
      <c r="K142" s="26">
        <f t="shared" si="108"/>
        <v>3.4027777777777777</v>
      </c>
      <c r="L142" s="26">
        <f t="shared" si="109"/>
        <v>3.9444444444444393E-2</v>
      </c>
      <c r="M142" s="65">
        <f t="shared" si="110"/>
        <v>2.2777777777777786E-2</v>
      </c>
      <c r="O142" s="14">
        <f t="shared" si="131"/>
        <v>0.13644001213185938</v>
      </c>
      <c r="P142" s="57">
        <f t="shared" si="122"/>
        <v>3.0100000000000001E-3</v>
      </c>
      <c r="U142" s="20">
        <f t="shared" si="123"/>
        <v>-2.4879577170179799</v>
      </c>
      <c r="V142" s="20">
        <f t="shared" si="124"/>
        <v>-2.485637629587937</v>
      </c>
      <c r="W142" s="21">
        <f t="shared" si="111"/>
        <v>4.0750000000000002</v>
      </c>
      <c r="X142" s="21">
        <f t="shared" si="112"/>
        <v>3.8816666666666664</v>
      </c>
      <c r="Y142" s="26">
        <f t="shared" si="113"/>
        <v>3.5861111111111108</v>
      </c>
      <c r="Z142" s="26">
        <f t="shared" si="114"/>
        <v>-0.29555555555555557</v>
      </c>
      <c r="AA142" s="65">
        <f t="shared" si="115"/>
        <v>-0.48888888888888937</v>
      </c>
      <c r="AB142" s="36"/>
      <c r="AC142" s="14">
        <f t="shared" si="132"/>
        <v>-0.23262923138938629</v>
      </c>
      <c r="AD142" s="57">
        <f t="shared" si="133"/>
        <v>-1.12E-2</v>
      </c>
      <c r="AE142" s="41"/>
      <c r="AF142" s="14"/>
      <c r="AG142" s="18"/>
      <c r="AI142" s="20">
        <f t="shared" si="125"/>
        <v>-3.4484739130539843</v>
      </c>
      <c r="AJ142" s="20">
        <f t="shared" si="126"/>
        <v>-3.4415136507638544</v>
      </c>
      <c r="AK142" s="21">
        <f t="shared" si="129"/>
        <v>2.9466666666666668</v>
      </c>
      <c r="AL142" s="21">
        <f t="shared" si="134"/>
        <v>3.0583333333333336</v>
      </c>
      <c r="AM142" s="26">
        <f t="shared" si="135"/>
        <v>3.0703703703703709</v>
      </c>
      <c r="AN142" s="26">
        <f t="shared" si="136"/>
        <v>1.203703703703729E-2</v>
      </c>
      <c r="AO142" s="65">
        <f t="shared" si="137"/>
        <v>0.12370370370370409</v>
      </c>
      <c r="AP142" s="36"/>
      <c r="AQ142" s="14">
        <f t="shared" si="119"/>
        <v>6.607909220529691E-2</v>
      </c>
      <c r="AR142" s="57">
        <f t="shared" si="138"/>
        <v>-3.9600000000000003E-2</v>
      </c>
      <c r="AS142" s="14"/>
      <c r="AT142" s="14"/>
      <c r="AU142" s="23"/>
      <c r="AV142" s="9"/>
      <c r="AW142" s="20"/>
      <c r="AX142" s="20"/>
      <c r="AY142" s="21"/>
      <c r="AZ142" s="21"/>
      <c r="BA142" s="9"/>
      <c r="BB142" s="9"/>
      <c r="BC142" s="9"/>
      <c r="BD142" s="38"/>
      <c r="BE142" s="9"/>
      <c r="BF142" s="9"/>
      <c r="BG142" s="9"/>
      <c r="BH142" s="9"/>
      <c r="BI142" s="9"/>
    </row>
    <row r="143" spans="1:61" ht="15.75">
      <c r="A143" s="70">
        <f t="shared" si="121"/>
        <v>4.9999999999998934E-3</v>
      </c>
      <c r="B143" s="5">
        <v>-4.6150000000000002</v>
      </c>
      <c r="C143" s="75">
        <v>3.05</v>
      </c>
      <c r="D143" s="75">
        <v>0.05</v>
      </c>
      <c r="G143" s="20">
        <f t="shared" si="117"/>
        <v>-0.4122528294526312</v>
      </c>
      <c r="H143" s="85">
        <f t="shared" si="118"/>
        <v>-0.41147946697595017</v>
      </c>
      <c r="I143" s="21">
        <f t="shared" si="106"/>
        <v>3.3</v>
      </c>
      <c r="J143" s="21">
        <f t="shared" si="107"/>
        <v>3.2766666666666668</v>
      </c>
      <c r="K143" s="26">
        <f t="shared" si="108"/>
        <v>3.3294444444444444</v>
      </c>
      <c r="L143" s="26">
        <f t="shared" si="109"/>
        <v>5.277777777777759E-2</v>
      </c>
      <c r="M143" s="65">
        <f t="shared" si="110"/>
        <v>2.9444444444444606E-2</v>
      </c>
      <c r="O143" s="14">
        <f t="shared" si="131"/>
        <v>0.74129558822925534</v>
      </c>
      <c r="P143" s="57">
        <f t="shared" si="122"/>
        <v>3.0100000000000001E-3</v>
      </c>
      <c r="U143" s="20">
        <f t="shared" si="123"/>
        <v>-2.4833175421578937</v>
      </c>
      <c r="V143" s="20">
        <f t="shared" si="124"/>
        <v>-2.4809974547278508</v>
      </c>
      <c r="W143" s="21">
        <f t="shared" si="111"/>
        <v>3.83</v>
      </c>
      <c r="X143" s="21">
        <f t="shared" si="112"/>
        <v>3.8466666666666662</v>
      </c>
      <c r="Y143" s="26">
        <f t="shared" si="113"/>
        <v>3.5633333333333335</v>
      </c>
      <c r="Z143" s="26">
        <f t="shared" si="114"/>
        <v>-0.28333333333333277</v>
      </c>
      <c r="AA143" s="65">
        <f t="shared" si="115"/>
        <v>-0.26666666666666661</v>
      </c>
      <c r="AB143" s="36"/>
      <c r="AC143" s="14">
        <f t="shared" si="132"/>
        <v>-0.80335737935763341</v>
      </c>
      <c r="AD143" s="57">
        <f t="shared" si="133"/>
        <v>-1.12E-2</v>
      </c>
      <c r="AE143" s="41"/>
      <c r="AF143" s="14"/>
      <c r="AG143" s="18"/>
      <c r="AI143" s="20">
        <f t="shared" si="125"/>
        <v>-3.4345533884737258</v>
      </c>
      <c r="AJ143" s="20">
        <f t="shared" si="126"/>
        <v>-3.4275931261835959</v>
      </c>
      <c r="AK143" s="21">
        <f t="shared" si="129"/>
        <v>3.1550000000000002</v>
      </c>
      <c r="AL143" s="21">
        <f t="shared" si="134"/>
        <v>3.0527777777777776</v>
      </c>
      <c r="AM143" s="26">
        <f t="shared" si="135"/>
        <v>3.0935185185185183</v>
      </c>
      <c r="AN143" s="26">
        <f t="shared" si="136"/>
        <v>4.0740740740740744E-2</v>
      </c>
      <c r="AO143" s="65">
        <f t="shared" si="137"/>
        <v>-6.1481481481481914E-2</v>
      </c>
      <c r="AP143" s="36"/>
      <c r="AQ143" s="14">
        <f t="shared" si="119"/>
        <v>-0.59076320420006656</v>
      </c>
      <c r="AR143" s="57">
        <f t="shared" si="138"/>
        <v>-3.9600000000000003E-2</v>
      </c>
      <c r="AS143" s="14"/>
      <c r="AT143" s="14"/>
      <c r="AU143" s="23"/>
      <c r="AV143" s="9"/>
      <c r="AW143" s="20"/>
      <c r="AX143" s="20"/>
      <c r="AY143" s="21"/>
      <c r="AZ143" s="21"/>
      <c r="BA143" s="9"/>
      <c r="BB143" s="9"/>
      <c r="BC143" s="9"/>
      <c r="BD143" s="38"/>
      <c r="BE143" s="9"/>
      <c r="BF143" s="9"/>
      <c r="BG143" s="9"/>
      <c r="BH143" s="9"/>
      <c r="BI143" s="9"/>
    </row>
    <row r="144" spans="1:61" ht="15.75">
      <c r="A144" s="70">
        <f t="shared" si="121"/>
        <v>4.9999999999998934E-3</v>
      </c>
      <c r="B144" s="5">
        <v>-4.6100000000000003</v>
      </c>
      <c r="C144" s="75">
        <v>3.14</v>
      </c>
      <c r="D144" s="75">
        <v>0.06</v>
      </c>
      <c r="G144" s="20">
        <f t="shared" si="117"/>
        <v>-0.41070610449926914</v>
      </c>
      <c r="H144" s="85">
        <f t="shared" si="118"/>
        <v>-0.40993274202258811</v>
      </c>
      <c r="I144" s="21">
        <f t="shared" si="106"/>
        <v>3.15</v>
      </c>
      <c r="J144" s="21">
        <f t="shared" si="107"/>
        <v>3.2149999999999999</v>
      </c>
      <c r="K144" s="26">
        <f t="shared" si="108"/>
        <v>3.2755555555555556</v>
      </c>
      <c r="L144" s="26">
        <f t="shared" si="109"/>
        <v>6.0555555555555696E-2</v>
      </c>
      <c r="M144" s="65">
        <f t="shared" si="110"/>
        <v>0.12555555555555564</v>
      </c>
      <c r="O144" s="14">
        <f t="shared" si="131"/>
        <v>0.99929072001139818</v>
      </c>
      <c r="P144" s="57">
        <f t="shared" si="122"/>
        <v>3.0100000000000001E-3</v>
      </c>
      <c r="U144" s="20">
        <f t="shared" si="123"/>
        <v>-2.4786773672978075</v>
      </c>
      <c r="V144" s="20">
        <f t="shared" si="124"/>
        <v>-2.4763572798677647</v>
      </c>
      <c r="W144" s="21">
        <f t="shared" si="111"/>
        <v>3.6349999999999998</v>
      </c>
      <c r="X144" s="21">
        <f t="shared" si="112"/>
        <v>3.6133333333333333</v>
      </c>
      <c r="Y144" s="26">
        <f t="shared" si="113"/>
        <v>3.5727777777777781</v>
      </c>
      <c r="Z144" s="26">
        <f t="shared" si="114"/>
        <v>-4.0555555555555234E-2</v>
      </c>
      <c r="AA144" s="65">
        <f t="shared" si="115"/>
        <v>-6.2222222222221735E-2</v>
      </c>
      <c r="AB144" s="36"/>
      <c r="AC144" s="14">
        <f t="shared" si="132"/>
        <v>-0.99818568120170903</v>
      </c>
      <c r="AD144" s="57">
        <f t="shared" si="133"/>
        <v>-1.12E-2</v>
      </c>
      <c r="AE144" s="41"/>
      <c r="AF144" s="14"/>
      <c r="AG144" s="18"/>
      <c r="AI144" s="20">
        <f t="shared" si="125"/>
        <v>-3.4206328638934673</v>
      </c>
      <c r="AJ144" s="20">
        <f t="shared" si="126"/>
        <v>-3.4136726016033374</v>
      </c>
      <c r="AK144" s="21">
        <f t="shared" si="129"/>
        <v>3.0566666666666666</v>
      </c>
      <c r="AL144" s="21">
        <f t="shared" si="134"/>
        <v>3.1094444444444442</v>
      </c>
      <c r="AM144" s="26">
        <f t="shared" si="135"/>
        <v>3.1199999999999997</v>
      </c>
      <c r="AN144" s="26">
        <f t="shared" si="136"/>
        <v>1.0555555555555429E-2</v>
      </c>
      <c r="AO144" s="65">
        <f t="shared" si="137"/>
        <v>6.333333333333302E-2</v>
      </c>
      <c r="AP144" s="36"/>
      <c r="AQ144" s="14">
        <f t="shared" si="119"/>
        <v>-0.97118083175856129</v>
      </c>
      <c r="AR144" s="57">
        <f t="shared" si="138"/>
        <v>-3.9600000000000003E-2</v>
      </c>
      <c r="AS144" s="14"/>
      <c r="AT144" s="14"/>
      <c r="AU144" s="23"/>
      <c r="AV144" s="9"/>
      <c r="AW144" s="20"/>
      <c r="AX144" s="20"/>
      <c r="AY144" s="21"/>
      <c r="AZ144" s="21"/>
      <c r="BA144" s="9"/>
      <c r="BB144" s="9"/>
      <c r="BC144" s="9"/>
      <c r="BD144" s="38"/>
      <c r="BE144" s="9"/>
      <c r="BF144" s="9"/>
      <c r="BG144" s="9"/>
      <c r="BH144" s="9"/>
      <c r="BI144" s="9"/>
    </row>
    <row r="145" spans="1:61" ht="15.75">
      <c r="A145" s="70">
        <f t="shared" si="121"/>
        <v>4.9999999999998934E-3</v>
      </c>
      <c r="B145" s="5">
        <v>-4.6050000000000004</v>
      </c>
      <c r="C145" s="75">
        <v>3.09</v>
      </c>
      <c r="D145" s="75">
        <v>0.04</v>
      </c>
      <c r="G145" s="20">
        <f t="shared" si="117"/>
        <v>-0.40915937954590709</v>
      </c>
      <c r="H145" s="85">
        <f t="shared" si="118"/>
        <v>-0.40838601706922606</v>
      </c>
      <c r="I145" s="21">
        <f t="shared" si="106"/>
        <v>3.1950000000000003</v>
      </c>
      <c r="J145" s="21">
        <f t="shared" si="107"/>
        <v>3.1850000000000001</v>
      </c>
      <c r="K145" s="26">
        <f t="shared" si="108"/>
        <v>3.2377777777777776</v>
      </c>
      <c r="L145" s="26">
        <f t="shared" si="109"/>
        <v>5.277777777777759E-2</v>
      </c>
      <c r="M145" s="65">
        <f t="shared" si="110"/>
        <v>4.2777777777777359E-2</v>
      </c>
      <c r="O145" s="14">
        <f t="shared" si="131"/>
        <v>0.78970661802091568</v>
      </c>
      <c r="P145" s="57">
        <f t="shared" si="122"/>
        <v>3.0100000000000001E-3</v>
      </c>
      <c r="U145" s="20">
        <f t="shared" si="123"/>
        <v>-2.4740371924377214</v>
      </c>
      <c r="V145" s="20">
        <f t="shared" si="124"/>
        <v>-2.4717171050076785</v>
      </c>
      <c r="W145" s="21">
        <f t="shared" si="111"/>
        <v>3.375</v>
      </c>
      <c r="X145" s="21">
        <f t="shared" si="112"/>
        <v>3.4299999999999997</v>
      </c>
      <c r="Y145" s="26">
        <f t="shared" si="113"/>
        <v>3.5672222222222225</v>
      </c>
      <c r="Z145" s="26">
        <f t="shared" si="114"/>
        <v>0.1372222222222228</v>
      </c>
      <c r="AA145" s="65">
        <f t="shared" si="115"/>
        <v>0.19222222222222252</v>
      </c>
      <c r="AB145" s="36"/>
      <c r="AC145" s="14">
        <f t="shared" si="132"/>
        <v>-0.72595180921334856</v>
      </c>
      <c r="AD145" s="57">
        <f t="shared" si="133"/>
        <v>-1.12E-2</v>
      </c>
      <c r="AE145" s="41"/>
      <c r="AF145" s="14"/>
      <c r="AG145" s="18"/>
      <c r="AI145" s="20">
        <f t="shared" si="125"/>
        <v>-3.4067123393132088</v>
      </c>
      <c r="AJ145" s="20">
        <f t="shared" si="126"/>
        <v>-3.3997520770230789</v>
      </c>
      <c r="AK145" s="21">
        <f t="shared" si="129"/>
        <v>3.1166666666666667</v>
      </c>
      <c r="AL145" s="21">
        <f t="shared" si="134"/>
        <v>3.1422222222222227</v>
      </c>
      <c r="AM145" s="26">
        <f t="shared" si="135"/>
        <v>3.1444444444444444</v>
      </c>
      <c r="AN145" s="26">
        <f t="shared" si="136"/>
        <v>2.2222222222216814E-3</v>
      </c>
      <c r="AO145" s="65">
        <f t="shared" si="137"/>
        <v>2.7777777777777679E-2</v>
      </c>
      <c r="AP145" s="36"/>
      <c r="AQ145" s="14">
        <f t="shared" si="119"/>
        <v>-0.89717215466455524</v>
      </c>
      <c r="AR145" s="57">
        <f t="shared" si="138"/>
        <v>-3.9600000000000003E-2</v>
      </c>
      <c r="AS145" s="14"/>
      <c r="AT145" s="14"/>
      <c r="AU145" s="23"/>
      <c r="AV145" s="9"/>
      <c r="AW145" s="20"/>
      <c r="AX145" s="20"/>
      <c r="AY145" s="21"/>
      <c r="AZ145" s="21"/>
      <c r="BA145" s="9"/>
      <c r="BB145" s="9"/>
      <c r="BC145" s="9"/>
      <c r="BD145" s="38"/>
      <c r="BE145" s="9"/>
      <c r="BF145" s="9"/>
      <c r="BG145" s="9"/>
      <c r="BH145" s="9"/>
      <c r="BI145" s="9"/>
    </row>
    <row r="146" spans="1:61" ht="15.75">
      <c r="A146" s="70">
        <f t="shared" si="121"/>
        <v>5.0000000000007816E-3</v>
      </c>
      <c r="B146" s="5">
        <v>-4.5999999999999996</v>
      </c>
      <c r="C146" s="75">
        <v>2.98</v>
      </c>
      <c r="D146" s="75">
        <v>0.04</v>
      </c>
      <c r="G146" s="20">
        <f t="shared" si="117"/>
        <v>-0.40761265459254503</v>
      </c>
      <c r="H146" s="85">
        <f t="shared" si="118"/>
        <v>-0.406839292115864</v>
      </c>
      <c r="I146" s="21">
        <f t="shared" si="106"/>
        <v>3.21</v>
      </c>
      <c r="J146" s="21">
        <f t="shared" si="107"/>
        <v>3.1850000000000001</v>
      </c>
      <c r="K146" s="26">
        <f t="shared" si="108"/>
        <v>3.2211111111111106</v>
      </c>
      <c r="L146" s="26">
        <f t="shared" si="109"/>
        <v>3.6111111111110539E-2</v>
      </c>
      <c r="M146" s="65">
        <f t="shared" si="110"/>
        <v>1.1111111111110628E-2</v>
      </c>
      <c r="O146" s="14">
        <f t="shared" si="131"/>
        <v>0.21061001284702371</v>
      </c>
      <c r="P146" s="57">
        <f t="shared" si="122"/>
        <v>3.0100000000000001E-3</v>
      </c>
      <c r="U146" s="20">
        <f t="shared" si="123"/>
        <v>-2.4693970175776352</v>
      </c>
      <c r="V146" s="20">
        <f t="shared" si="124"/>
        <v>-2.4670769301475923</v>
      </c>
      <c r="W146" s="21">
        <f t="shared" si="111"/>
        <v>3.2800000000000002</v>
      </c>
      <c r="X146" s="21">
        <f t="shared" si="112"/>
        <v>3.2883333333333336</v>
      </c>
      <c r="Y146" s="26">
        <f t="shared" si="113"/>
        <v>3.5761111111111115</v>
      </c>
      <c r="Z146" s="26">
        <f t="shared" si="114"/>
        <v>0.28777777777777791</v>
      </c>
      <c r="AA146" s="65">
        <f t="shared" si="115"/>
        <v>0.29611111111111121</v>
      </c>
      <c r="AB146" s="36"/>
      <c r="AC146" s="14">
        <f t="shared" si="132"/>
        <v>-0.11403701763841687</v>
      </c>
      <c r="AD146" s="57">
        <f t="shared" si="133"/>
        <v>-1.12E-2</v>
      </c>
      <c r="AE146" s="41"/>
      <c r="AF146" s="14"/>
      <c r="AG146" s="18"/>
      <c r="AI146" s="20">
        <f t="shared" si="125"/>
        <v>-3.3927918147329503</v>
      </c>
      <c r="AJ146" s="20">
        <f t="shared" si="126"/>
        <v>-3.3858315524428204</v>
      </c>
      <c r="AK146" s="21">
        <f t="shared" si="129"/>
        <v>3.2533333333333334</v>
      </c>
      <c r="AL146" s="21">
        <f t="shared" si="134"/>
        <v>3.1911111111111112</v>
      </c>
      <c r="AM146" s="26">
        <f t="shared" si="135"/>
        <v>3.1607407407407409</v>
      </c>
      <c r="AN146" s="26">
        <f t="shared" si="136"/>
        <v>-3.0370370370370381E-2</v>
      </c>
      <c r="AO146" s="65">
        <f t="shared" si="137"/>
        <v>-9.259259259259256E-2</v>
      </c>
      <c r="AP146" s="36"/>
      <c r="AQ146" s="14">
        <f t="shared" si="119"/>
        <v>-0.40336665544515571</v>
      </c>
      <c r="AR146" s="57">
        <f t="shared" si="138"/>
        <v>-3.9600000000000003E-2</v>
      </c>
      <c r="AS146" s="14"/>
      <c r="AT146" s="14"/>
      <c r="AU146" s="23"/>
      <c r="AV146" s="9"/>
      <c r="AW146" s="20"/>
      <c r="AX146" s="20"/>
      <c r="AY146" s="21"/>
      <c r="AZ146" s="21"/>
      <c r="BA146" s="9"/>
      <c r="BB146" s="9"/>
      <c r="BC146" s="9"/>
      <c r="BD146" s="38"/>
      <c r="BE146" s="9"/>
      <c r="BF146" s="9"/>
      <c r="BG146" s="9"/>
      <c r="BH146" s="9"/>
      <c r="BI146" s="9"/>
    </row>
    <row r="147" spans="1:61" ht="15.75">
      <c r="A147" s="70">
        <f t="shared" si="121"/>
        <v>4.9999999999998934E-3</v>
      </c>
      <c r="B147" s="5">
        <v>-4.5949999999999998</v>
      </c>
      <c r="C147" s="75">
        <v>3</v>
      </c>
      <c r="D147" s="75">
        <v>0.03</v>
      </c>
      <c r="G147" s="20">
        <f t="shared" si="117"/>
        <v>-0.40606592963918298</v>
      </c>
      <c r="H147" s="85">
        <f t="shared" si="118"/>
        <v>-0.40529256716250195</v>
      </c>
      <c r="I147" s="21">
        <f t="shared" ref="I147:I210" si="139">AVERAGEIFS(d18O,KyrBP,"&gt;"&amp;G147,KyrBP,"&lt;="&amp;G148)</f>
        <v>3.15</v>
      </c>
      <c r="J147" s="21">
        <f t="shared" si="107"/>
        <v>3.1783333333333332</v>
      </c>
      <c r="K147" s="26">
        <f t="shared" si="108"/>
        <v>3.2322222222222221</v>
      </c>
      <c r="L147" s="26">
        <f t="shared" si="109"/>
        <v>5.3888888888888875E-2</v>
      </c>
      <c r="M147" s="65">
        <f t="shared" si="110"/>
        <v>8.2222222222222197E-2</v>
      </c>
      <c r="O147" s="14">
        <f t="shared" si="131"/>
        <v>-0.46703335800757856</v>
      </c>
      <c r="P147" s="57">
        <f t="shared" si="122"/>
        <v>3.0100000000000001E-3</v>
      </c>
      <c r="T147" s="2"/>
      <c r="U147" s="20">
        <f t="shared" si="123"/>
        <v>-2.464756842717549</v>
      </c>
      <c r="V147" s="20">
        <f t="shared" si="124"/>
        <v>-2.4624367552875062</v>
      </c>
      <c r="W147" s="21">
        <f t="shared" si="111"/>
        <v>3.21</v>
      </c>
      <c r="X147" s="21">
        <f t="shared" si="112"/>
        <v>3.2933333333333334</v>
      </c>
      <c r="Y147" s="26">
        <f t="shared" si="113"/>
        <v>3.5649999999999999</v>
      </c>
      <c r="Z147" s="26">
        <f t="shared" si="114"/>
        <v>0.2716666666666665</v>
      </c>
      <c r="AA147" s="65">
        <f t="shared" si="115"/>
        <v>0.35499999999999998</v>
      </c>
      <c r="AB147" s="36"/>
      <c r="AC147" s="14">
        <f t="shared" si="132"/>
        <v>0.5512369618698062</v>
      </c>
      <c r="AD147" s="57">
        <f t="shared" si="133"/>
        <v>-1.12E-2</v>
      </c>
      <c r="AE147" s="41"/>
      <c r="AF147" s="14"/>
      <c r="AG147" s="18"/>
      <c r="AI147" s="20">
        <f t="shared" si="125"/>
        <v>-3.3788712901526918</v>
      </c>
      <c r="AJ147" s="20">
        <f t="shared" si="126"/>
        <v>-3.3719110278625619</v>
      </c>
      <c r="AK147" s="21">
        <f t="shared" si="129"/>
        <v>3.2033333333333331</v>
      </c>
      <c r="AL147" s="21">
        <f t="shared" si="134"/>
        <v>3.2172222222222224</v>
      </c>
      <c r="AM147" s="26">
        <f t="shared" si="135"/>
        <v>3.1922222222222221</v>
      </c>
      <c r="AN147" s="26">
        <f t="shared" si="136"/>
        <v>-2.5000000000000355E-2</v>
      </c>
      <c r="AO147" s="65">
        <f t="shared" si="137"/>
        <v>-1.1111111111111072E-2</v>
      </c>
      <c r="AP147" s="36"/>
      <c r="AQ147" s="14">
        <f t="shared" si="119"/>
        <v>0.27917858477803686</v>
      </c>
      <c r="AR147" s="57">
        <f t="shared" si="138"/>
        <v>-3.9600000000000003E-2</v>
      </c>
      <c r="AS147" s="14"/>
      <c r="AT147" s="14"/>
      <c r="AU147" s="23"/>
      <c r="AV147" s="9"/>
      <c r="AW147" s="20"/>
      <c r="AX147" s="20"/>
      <c r="AY147" s="21"/>
      <c r="AZ147" s="21"/>
      <c r="BA147" s="9"/>
      <c r="BB147" s="9"/>
      <c r="BC147" s="9"/>
      <c r="BD147" s="38"/>
      <c r="BE147" s="9"/>
      <c r="BF147" s="9"/>
      <c r="BG147" s="9"/>
      <c r="BH147" s="9"/>
      <c r="BI147" s="9"/>
    </row>
    <row r="148" spans="1:61" ht="15.75">
      <c r="A148" s="70">
        <f t="shared" si="121"/>
        <v>4.9999999999998934E-3</v>
      </c>
      <c r="B148" s="5">
        <v>-4.59</v>
      </c>
      <c r="C148" s="75">
        <v>3</v>
      </c>
      <c r="D148" s="75">
        <v>0.04</v>
      </c>
      <c r="G148" s="20">
        <f t="shared" si="117"/>
        <v>-0.40451920468582092</v>
      </c>
      <c r="H148" s="85">
        <f t="shared" si="118"/>
        <v>-0.40374584220913989</v>
      </c>
      <c r="I148" s="21">
        <f t="shared" si="139"/>
        <v>3.1749999999999998</v>
      </c>
      <c r="J148" s="21">
        <f t="shared" si="107"/>
        <v>3.1649999999999996</v>
      </c>
      <c r="K148" s="26">
        <f t="shared" si="108"/>
        <v>3.2549999999999994</v>
      </c>
      <c r="L148" s="26">
        <f t="shared" si="109"/>
        <v>8.9999999999999858E-2</v>
      </c>
      <c r="M148" s="65">
        <f t="shared" si="110"/>
        <v>7.9999999999999627E-2</v>
      </c>
      <c r="O148" s="14">
        <f t="shared" si="131"/>
        <v>-0.92614663015280851</v>
      </c>
      <c r="P148" s="57">
        <f t="shared" si="122"/>
        <v>3.0100000000000001E-3</v>
      </c>
      <c r="U148" s="20">
        <f t="shared" si="123"/>
        <v>-2.4601166678574629</v>
      </c>
      <c r="V148" s="20">
        <f t="shared" si="124"/>
        <v>-2.45779658042742</v>
      </c>
      <c r="W148" s="21">
        <f t="shared" si="111"/>
        <v>3.39</v>
      </c>
      <c r="X148" s="21">
        <f t="shared" si="112"/>
        <v>3.39</v>
      </c>
      <c r="Y148" s="26">
        <f t="shared" si="113"/>
        <v>3.592222222222222</v>
      </c>
      <c r="Z148" s="26">
        <f t="shared" si="114"/>
        <v>0.20222222222222186</v>
      </c>
      <c r="AA148" s="65">
        <f t="shared" si="115"/>
        <v>0.20222222222222186</v>
      </c>
      <c r="AB148" s="36"/>
      <c r="AC148" s="14">
        <f t="shared" si="132"/>
        <v>0.95858104060273353</v>
      </c>
      <c r="AD148" s="57">
        <f t="shared" si="133"/>
        <v>-1.12E-2</v>
      </c>
      <c r="AE148" s="41"/>
      <c r="AF148" s="14"/>
      <c r="AG148" s="18"/>
      <c r="AI148" s="20">
        <f t="shared" si="125"/>
        <v>-3.3649507655724333</v>
      </c>
      <c r="AJ148" s="20">
        <f t="shared" si="126"/>
        <v>-3.3579905032823034</v>
      </c>
      <c r="AK148" s="21">
        <f t="shared" si="129"/>
        <v>3.1950000000000003</v>
      </c>
      <c r="AL148" s="21">
        <f t="shared" si="134"/>
        <v>3.2327777777777782</v>
      </c>
      <c r="AM148" s="26">
        <f t="shared" si="135"/>
        <v>3.2377777777777776</v>
      </c>
      <c r="AN148" s="26">
        <f t="shared" si="136"/>
        <v>4.9999999999994493E-3</v>
      </c>
      <c r="AO148" s="65">
        <f t="shared" si="137"/>
        <v>4.2777777777777359E-2</v>
      </c>
      <c r="AP148" s="36"/>
      <c r="AQ148" s="14">
        <f t="shared" si="119"/>
        <v>0.8310930624592483</v>
      </c>
      <c r="AR148" s="57">
        <f t="shared" si="138"/>
        <v>-3.9600000000000003E-2</v>
      </c>
      <c r="AS148" s="14"/>
      <c r="AT148" s="14"/>
      <c r="AU148" s="23"/>
      <c r="AV148" s="9"/>
      <c r="AW148" s="20"/>
      <c r="AX148" s="20"/>
      <c r="AY148" s="21"/>
      <c r="AZ148" s="21"/>
      <c r="BA148" s="9"/>
      <c r="BB148" s="9"/>
      <c r="BC148" s="9"/>
      <c r="BD148" s="38"/>
      <c r="BE148" s="9"/>
      <c r="BF148" s="9"/>
      <c r="BG148" s="9"/>
      <c r="BH148" s="9"/>
      <c r="BI148" s="9"/>
    </row>
    <row r="149" spans="1:61" ht="15.75">
      <c r="A149" s="70">
        <f t="shared" si="121"/>
        <v>4.9999999999998934E-3</v>
      </c>
      <c r="B149" s="5">
        <v>-4.585</v>
      </c>
      <c r="C149" s="75">
        <v>3.1</v>
      </c>
      <c r="D149" s="75">
        <v>0.04</v>
      </c>
      <c r="G149" s="20">
        <f t="shared" si="117"/>
        <v>-0.40297247973245887</v>
      </c>
      <c r="H149" s="85">
        <f t="shared" si="118"/>
        <v>-0.40219911725577784</v>
      </c>
      <c r="I149" s="21">
        <f t="shared" si="139"/>
        <v>3.17</v>
      </c>
      <c r="J149" s="21">
        <f t="shared" si="107"/>
        <v>3.2016666666666667</v>
      </c>
      <c r="K149" s="26">
        <f t="shared" si="108"/>
        <v>3.3183333333333334</v>
      </c>
      <c r="L149" s="26">
        <f t="shared" si="109"/>
        <v>0.1166666666666667</v>
      </c>
      <c r="M149" s="65">
        <f t="shared" si="110"/>
        <v>0.14833333333333343</v>
      </c>
      <c r="O149" s="14">
        <f t="shared" si="131"/>
        <v>-0.9519056010762833</v>
      </c>
      <c r="P149" s="57">
        <f t="shared" si="122"/>
        <v>3.0100000000000001E-3</v>
      </c>
      <c r="U149" s="20">
        <f t="shared" si="123"/>
        <v>-2.4554764929973767</v>
      </c>
      <c r="V149" s="20">
        <f t="shared" si="124"/>
        <v>-2.4531564055673338</v>
      </c>
      <c r="W149" s="21">
        <f t="shared" si="111"/>
        <v>3.5700000000000003</v>
      </c>
      <c r="X149" s="21">
        <f t="shared" si="112"/>
        <v>3.5933333333333337</v>
      </c>
      <c r="Y149" s="26">
        <f t="shared" si="113"/>
        <v>3.6472222222222226</v>
      </c>
      <c r="Z149" s="26">
        <f t="shared" si="114"/>
        <v>5.3888888888888875E-2</v>
      </c>
      <c r="AA149" s="65">
        <f t="shared" si="115"/>
        <v>7.7222222222222303E-2</v>
      </c>
      <c r="AB149" s="36"/>
      <c r="AC149" s="14">
        <f t="shared" si="132"/>
        <v>0.91739439699605263</v>
      </c>
      <c r="AD149" s="57">
        <f t="shared" si="133"/>
        <v>-1.12E-2</v>
      </c>
      <c r="AE149" s="41"/>
      <c r="AF149" s="14"/>
      <c r="AG149" s="18"/>
      <c r="AI149" s="20">
        <f t="shared" si="125"/>
        <v>-3.3510302409921748</v>
      </c>
      <c r="AJ149" s="20">
        <f t="shared" si="126"/>
        <v>-3.3440699787020449</v>
      </c>
      <c r="AK149" s="21">
        <f t="shared" si="129"/>
        <v>3.3000000000000003</v>
      </c>
      <c r="AL149" s="21">
        <f t="shared" si="134"/>
        <v>3.2383333333333337</v>
      </c>
      <c r="AM149" s="26">
        <f t="shared" si="135"/>
        <v>3.2977777777777781</v>
      </c>
      <c r="AN149" s="26">
        <f t="shared" si="136"/>
        <v>5.9444444444444411E-2</v>
      </c>
      <c r="AO149" s="65">
        <f t="shared" si="137"/>
        <v>-2.2222222222221255E-3</v>
      </c>
      <c r="AP149" s="36"/>
      <c r="AQ149" s="14">
        <f t="shared" si="119"/>
        <v>0.99412985964523359</v>
      </c>
      <c r="AR149" s="57">
        <f t="shared" si="138"/>
        <v>-3.9600000000000003E-2</v>
      </c>
      <c r="AS149" s="14"/>
      <c r="AT149" s="14"/>
      <c r="AU149" s="23"/>
      <c r="AV149" s="9"/>
      <c r="AW149" s="20"/>
      <c r="AX149" s="20"/>
      <c r="AY149" s="21"/>
      <c r="AZ149" s="21"/>
      <c r="BA149" s="9"/>
      <c r="BB149" s="9"/>
      <c r="BC149" s="9"/>
      <c r="BD149" s="38"/>
      <c r="BE149" s="9"/>
      <c r="BF149" s="9"/>
      <c r="BG149" s="9"/>
      <c r="BH149" s="9"/>
      <c r="BI149" s="9"/>
    </row>
    <row r="150" spans="1:61" ht="15.75">
      <c r="A150" s="70">
        <f t="shared" si="121"/>
        <v>4.9999999999998934E-3</v>
      </c>
      <c r="B150" s="5">
        <v>-4.58</v>
      </c>
      <c r="C150" s="75">
        <v>3.11</v>
      </c>
      <c r="D150" s="75">
        <v>0.04</v>
      </c>
      <c r="G150" s="20">
        <f t="shared" si="117"/>
        <v>-0.40142575477909681</v>
      </c>
      <c r="H150" s="85">
        <f t="shared" si="118"/>
        <v>-0.40065239230241578</v>
      </c>
      <c r="I150" s="21">
        <f t="shared" si="139"/>
        <v>3.26</v>
      </c>
      <c r="J150" s="21">
        <f t="shared" ref="J150:J213" si="140">AVERAGE(I149:I151)</f>
        <v>3.3033333333333332</v>
      </c>
      <c r="K150" s="26">
        <f t="shared" ref="K150:K213" si="141">AVERAGE(I146:I154)</f>
        <v>3.3899999999999997</v>
      </c>
      <c r="L150" s="26">
        <f t="shared" ref="L150:L213" si="142">K150-J150</f>
        <v>8.6666666666666448E-2</v>
      </c>
      <c r="M150" s="65">
        <f t="shared" ref="M150:M213" si="143">K150-I150</f>
        <v>0.12999999999999989</v>
      </c>
      <c r="O150" s="14">
        <f t="shared" si="131"/>
        <v>-0.53225736200381013</v>
      </c>
      <c r="P150" s="57">
        <f t="shared" si="122"/>
        <v>3.0100000000000001E-3</v>
      </c>
      <c r="U150" s="20">
        <f t="shared" si="123"/>
        <v>-2.4508363181372905</v>
      </c>
      <c r="V150" s="20">
        <f t="shared" si="124"/>
        <v>-2.4485162307072477</v>
      </c>
      <c r="W150" s="21">
        <f t="shared" si="111"/>
        <v>3.8200000000000003</v>
      </c>
      <c r="X150" s="21">
        <f t="shared" si="112"/>
        <v>3.7883333333333336</v>
      </c>
      <c r="Y150" s="26">
        <f t="shared" si="113"/>
        <v>3.7088888888888891</v>
      </c>
      <c r="Z150" s="26">
        <f t="shared" si="114"/>
        <v>-7.9444444444444429E-2</v>
      </c>
      <c r="AA150" s="65">
        <f t="shared" si="115"/>
        <v>-0.11111111111111116</v>
      </c>
      <c r="AB150" s="36"/>
      <c r="AC150" s="14">
        <f t="shared" si="132"/>
        <v>0.44694871933189162</v>
      </c>
      <c r="AD150" s="57">
        <f t="shared" si="133"/>
        <v>-1.12E-2</v>
      </c>
      <c r="AE150" s="41"/>
      <c r="AF150" s="14"/>
      <c r="AG150" s="18"/>
      <c r="AI150" s="20">
        <f t="shared" si="125"/>
        <v>-3.3371097164119163</v>
      </c>
      <c r="AJ150" s="20">
        <f t="shared" si="126"/>
        <v>-3.3301494541217864</v>
      </c>
      <c r="AK150" s="21">
        <f t="shared" si="129"/>
        <v>3.22</v>
      </c>
      <c r="AL150" s="21">
        <f t="shared" si="134"/>
        <v>3.25</v>
      </c>
      <c r="AM150" s="26">
        <f t="shared" si="135"/>
        <v>3.3166666666666669</v>
      </c>
      <c r="AN150" s="26">
        <f t="shared" si="136"/>
        <v>6.6666666666666874E-2</v>
      </c>
      <c r="AO150" s="65">
        <f t="shared" si="137"/>
        <v>9.6666666666666679E-2</v>
      </c>
      <c r="AP150" s="36"/>
      <c r="AQ150" s="14">
        <f t="shared" si="119"/>
        <v>0.6920022469804914</v>
      </c>
      <c r="AR150" s="57">
        <f t="shared" si="138"/>
        <v>-3.9600000000000003E-2</v>
      </c>
      <c r="AS150" s="14"/>
      <c r="AT150" s="14"/>
      <c r="AU150" s="23"/>
      <c r="AV150" s="9"/>
      <c r="AW150" s="20"/>
      <c r="AX150" s="20"/>
      <c r="AY150" s="21"/>
      <c r="AZ150" s="21"/>
      <c r="BA150" s="9"/>
      <c r="BB150" s="9"/>
      <c r="BC150" s="9"/>
      <c r="BD150" s="38"/>
      <c r="BE150" s="9"/>
      <c r="BF150" s="9"/>
      <c r="BG150" s="9"/>
      <c r="BH150" s="9"/>
      <c r="BI150" s="9"/>
    </row>
    <row r="151" spans="1:61" ht="15.75">
      <c r="A151" s="70">
        <f t="shared" si="121"/>
        <v>4.9999999999998934E-3</v>
      </c>
      <c r="B151" s="5">
        <v>-4.5750000000000002</v>
      </c>
      <c r="C151" s="75">
        <v>3.16</v>
      </c>
      <c r="D151" s="75">
        <v>0.05</v>
      </c>
      <c r="G151" s="20">
        <f t="shared" si="117"/>
        <v>-0.39987902982573476</v>
      </c>
      <c r="H151" s="85">
        <f t="shared" si="118"/>
        <v>-0.39910566734905373</v>
      </c>
      <c r="I151" s="21">
        <f t="shared" si="139"/>
        <v>3.48</v>
      </c>
      <c r="J151" s="21">
        <f t="shared" si="140"/>
        <v>3.4150000000000005</v>
      </c>
      <c r="K151" s="26">
        <f t="shared" si="141"/>
        <v>3.4622222222222216</v>
      </c>
      <c r="L151" s="26">
        <f t="shared" si="142"/>
        <v>4.7222222222221166E-2</v>
      </c>
      <c r="M151" s="65">
        <f t="shared" si="143"/>
        <v>-1.7777777777778336E-2</v>
      </c>
      <c r="O151" s="14">
        <f t="shared" si="131"/>
        <v>0.13644001213192247</v>
      </c>
      <c r="P151" s="57">
        <f t="shared" si="122"/>
        <v>3.0100000000000001E-3</v>
      </c>
      <c r="U151" s="20">
        <f t="shared" si="123"/>
        <v>-2.4461961432772044</v>
      </c>
      <c r="V151" s="20">
        <f t="shared" si="124"/>
        <v>-2.4438760558471615</v>
      </c>
      <c r="W151" s="21">
        <f t="shared" ref="W151:W214" si="144">AVERAGEIFS(d18O,KyrBP,"&gt;"&amp;U151,KyrBP,"&lt;="&amp;U152)</f>
        <v>3.9750000000000001</v>
      </c>
      <c r="X151" s="21">
        <f t="shared" si="112"/>
        <v>3.9566666666666666</v>
      </c>
      <c r="Y151" s="26">
        <f t="shared" si="113"/>
        <v>3.7416666666666663</v>
      </c>
      <c r="Z151" s="26">
        <f t="shared" si="114"/>
        <v>-0.2150000000000003</v>
      </c>
      <c r="AA151" s="65">
        <f t="shared" si="115"/>
        <v>-0.23333333333333384</v>
      </c>
      <c r="AB151" s="36"/>
      <c r="AC151" s="14">
        <f t="shared" si="132"/>
        <v>-0.23262923138936531</v>
      </c>
      <c r="AD151" s="57">
        <f t="shared" si="133"/>
        <v>-1.12E-2</v>
      </c>
      <c r="AE151" s="41"/>
      <c r="AF151" s="14"/>
      <c r="AG151" s="18"/>
      <c r="AI151" s="20">
        <f t="shared" si="125"/>
        <v>-3.3231891918316578</v>
      </c>
      <c r="AJ151" s="20">
        <f t="shared" si="126"/>
        <v>-3.3162289295415279</v>
      </c>
      <c r="AK151" s="21">
        <f t="shared" si="129"/>
        <v>3.2300000000000004</v>
      </c>
      <c r="AL151" s="21">
        <f t="shared" si="134"/>
        <v>3.3383333333333334</v>
      </c>
      <c r="AM151" s="26">
        <f t="shared" si="135"/>
        <v>3.3125925925925923</v>
      </c>
      <c r="AN151" s="26">
        <f t="shared" si="136"/>
        <v>-2.5740740740741064E-2</v>
      </c>
      <c r="AO151" s="65">
        <f t="shared" si="137"/>
        <v>8.2592592592591885E-2</v>
      </c>
      <c r="AP151" s="36"/>
      <c r="AQ151" s="14">
        <f t="shared" si="119"/>
        <v>6.6079092205290055E-2</v>
      </c>
      <c r="AR151" s="57">
        <f t="shared" si="138"/>
        <v>-3.9600000000000003E-2</v>
      </c>
      <c r="AS151" s="14"/>
      <c r="AT151" s="14"/>
      <c r="AU151" s="23"/>
      <c r="AV151" s="9"/>
      <c r="AW151" s="20"/>
      <c r="AX151" s="20"/>
      <c r="AY151" s="21"/>
      <c r="AZ151" s="21"/>
      <c r="BA151" s="9"/>
      <c r="BB151" s="9"/>
      <c r="BC151" s="9"/>
      <c r="BD151" s="38"/>
      <c r="BE151" s="9"/>
      <c r="BF151" s="9"/>
      <c r="BG151" s="9"/>
      <c r="BH151" s="9"/>
      <c r="BI151" s="9"/>
    </row>
    <row r="152" spans="1:61" ht="15.75">
      <c r="A152" s="70">
        <f t="shared" si="121"/>
        <v>4.9999999999998934E-3</v>
      </c>
      <c r="B152" s="5">
        <v>-4.57</v>
      </c>
      <c r="C152" s="75">
        <v>2.98</v>
      </c>
      <c r="D152" s="75">
        <v>0.04</v>
      </c>
      <c r="G152" s="20">
        <f t="shared" si="117"/>
        <v>-0.3983323048723727</v>
      </c>
      <c r="H152" s="85">
        <f t="shared" si="118"/>
        <v>-0.39755894239569167</v>
      </c>
      <c r="I152" s="21">
        <f t="shared" si="139"/>
        <v>3.5049999999999999</v>
      </c>
      <c r="J152" s="21">
        <f t="shared" si="140"/>
        <v>3.5683333333333334</v>
      </c>
      <c r="K152" s="26">
        <f t="shared" si="141"/>
        <v>3.5549999999999997</v>
      </c>
      <c r="L152" s="26">
        <f t="shared" si="142"/>
        <v>-1.3333333333333641E-2</v>
      </c>
      <c r="M152" s="65">
        <f t="shared" si="143"/>
        <v>4.9999999999999822E-2</v>
      </c>
      <c r="O152" s="14">
        <f t="shared" si="131"/>
        <v>0.74129558822929809</v>
      </c>
      <c r="P152" s="57">
        <f t="shared" si="122"/>
        <v>3.0100000000000001E-3</v>
      </c>
      <c r="U152" s="20">
        <f t="shared" si="123"/>
        <v>-2.4415559684171182</v>
      </c>
      <c r="V152" s="20">
        <f t="shared" si="124"/>
        <v>-2.4392358809870753</v>
      </c>
      <c r="W152" s="21">
        <f t="shared" si="144"/>
        <v>4.0749999999999993</v>
      </c>
      <c r="X152" s="21">
        <f t="shared" ref="X152:X163" si="145">AVERAGE(W151:W153)</f>
        <v>4.0599999999999996</v>
      </c>
      <c r="Y152" s="26">
        <f t="shared" ref="Y152:Y163" si="146">AVERAGE(W148:W156)</f>
        <v>3.7672222222222214</v>
      </c>
      <c r="Z152" s="26">
        <f t="shared" ref="Z152:Z163" si="147">Y152-X152</f>
        <v>-0.29277777777777825</v>
      </c>
      <c r="AA152" s="65">
        <f t="shared" ref="AA152:AA163" si="148">Y152-W152</f>
        <v>-0.30777777777777793</v>
      </c>
      <c r="AB152" s="36"/>
      <c r="AC152" s="14">
        <f t="shared" si="132"/>
        <v>-0.8033573793576545</v>
      </c>
      <c r="AD152" s="57">
        <f t="shared" si="133"/>
        <v>-1.12E-2</v>
      </c>
      <c r="AE152" s="41"/>
      <c r="AF152" s="14"/>
      <c r="AI152" s="20">
        <f t="shared" si="125"/>
        <v>-3.3092686672513993</v>
      </c>
      <c r="AJ152" s="20">
        <f t="shared" si="126"/>
        <v>-3.3023084049612694</v>
      </c>
      <c r="AK152" s="21">
        <f t="shared" si="129"/>
        <v>3.5649999999999999</v>
      </c>
      <c r="AL152" s="21">
        <f t="shared" si="134"/>
        <v>3.463888888888889</v>
      </c>
      <c r="AM152" s="26">
        <f t="shared" si="135"/>
        <v>3.2940740740740737</v>
      </c>
      <c r="AN152" s="26">
        <f t="shared" si="136"/>
        <v>-0.16981481481481531</v>
      </c>
      <c r="AO152" s="65">
        <f t="shared" si="137"/>
        <v>-0.27092592592592624</v>
      </c>
      <c r="AP152" s="36"/>
      <c r="AQ152" s="14">
        <f t="shared" si="119"/>
        <v>-0.59076320420009509</v>
      </c>
      <c r="AR152" s="57">
        <f t="shared" si="138"/>
        <v>-3.9600000000000003E-2</v>
      </c>
      <c r="AS152" s="14"/>
      <c r="AT152" s="14"/>
      <c r="AU152" s="23"/>
      <c r="AV152" s="9"/>
      <c r="AW152" s="20"/>
      <c r="AX152" s="20"/>
      <c r="AY152" s="21"/>
      <c r="AZ152" s="21"/>
      <c r="BA152" s="9"/>
      <c r="BB152" s="9"/>
      <c r="BC152" s="9"/>
      <c r="BD152" s="38"/>
      <c r="BE152" s="9"/>
      <c r="BF152" s="9"/>
      <c r="BG152" s="9"/>
      <c r="BH152" s="9"/>
      <c r="BI152" s="9"/>
    </row>
    <row r="153" spans="1:61" ht="15.75">
      <c r="A153" s="70">
        <f t="shared" si="121"/>
        <v>4.9999999999998934E-3</v>
      </c>
      <c r="B153" s="5">
        <v>-4.5650000000000004</v>
      </c>
      <c r="C153" s="75">
        <v>2.93</v>
      </c>
      <c r="D153" s="75">
        <v>0.05</v>
      </c>
      <c r="G153" s="20">
        <f t="shared" si="117"/>
        <v>-0.39678557991901064</v>
      </c>
      <c r="H153" s="85">
        <f t="shared" si="118"/>
        <v>-0.39601221744232962</v>
      </c>
      <c r="I153" s="21">
        <f t="shared" si="139"/>
        <v>3.72</v>
      </c>
      <c r="J153" s="21">
        <f t="shared" si="140"/>
        <v>3.688333333333333</v>
      </c>
      <c r="K153" s="26">
        <f t="shared" si="141"/>
        <v>3.6422222222222214</v>
      </c>
      <c r="L153" s="26">
        <f t="shared" si="142"/>
        <v>-4.6111111111111658E-2</v>
      </c>
      <c r="M153" s="65">
        <f t="shared" si="143"/>
        <v>-7.7777777777778834E-2</v>
      </c>
      <c r="O153" s="14">
        <f t="shared" si="131"/>
        <v>0.99929072001139951</v>
      </c>
      <c r="P153" s="57">
        <f t="shared" si="122"/>
        <v>3.0100000000000001E-3</v>
      </c>
      <c r="U153" s="20">
        <f t="shared" si="123"/>
        <v>-2.436915793557032</v>
      </c>
      <c r="V153" s="20">
        <f t="shared" si="124"/>
        <v>-2.4345957061269892</v>
      </c>
      <c r="W153" s="21">
        <f t="shared" si="144"/>
        <v>4.13</v>
      </c>
      <c r="X153" s="21">
        <f t="shared" si="145"/>
        <v>4.044999999999999</v>
      </c>
      <c r="Y153" s="26">
        <f t="shared" si="146"/>
        <v>3.762777777777778</v>
      </c>
      <c r="Z153" s="26">
        <f t="shared" si="147"/>
        <v>-0.28222222222222104</v>
      </c>
      <c r="AA153" s="65">
        <f t="shared" si="148"/>
        <v>-0.36722222222222189</v>
      </c>
      <c r="AB153" s="36"/>
      <c r="AC153" s="14">
        <f t="shared" si="132"/>
        <v>-0.99818568120170692</v>
      </c>
      <c r="AD153" s="57">
        <f t="shared" si="133"/>
        <v>-1.12E-2</v>
      </c>
      <c r="AE153" s="41"/>
      <c r="AF153" s="14"/>
      <c r="AI153" s="20">
        <f t="shared" si="125"/>
        <v>-3.2953481426711408</v>
      </c>
      <c r="AJ153" s="20">
        <f t="shared" si="126"/>
        <v>-3.2883878803810109</v>
      </c>
      <c r="AK153" s="21">
        <f t="shared" si="129"/>
        <v>3.5966666666666671</v>
      </c>
      <c r="AL153" s="21">
        <f t="shared" si="134"/>
        <v>3.4827777777777782</v>
      </c>
      <c r="AM153" s="26">
        <f t="shared" si="135"/>
        <v>3.2929629629629624</v>
      </c>
      <c r="AN153" s="26">
        <f t="shared" si="136"/>
        <v>-0.18981481481481577</v>
      </c>
      <c r="AO153" s="65">
        <f t="shared" si="137"/>
        <v>-0.3037037037037047</v>
      </c>
      <c r="AP153" s="36"/>
      <c r="AQ153" s="14">
        <f t="shared" si="119"/>
        <v>-0.97118083175856296</v>
      </c>
      <c r="AR153" s="57">
        <f t="shared" si="138"/>
        <v>-3.9600000000000003E-2</v>
      </c>
      <c r="AS153" s="14"/>
      <c r="AT153" s="14"/>
      <c r="AU153" s="23"/>
      <c r="AV153" s="9"/>
      <c r="AW153" s="20"/>
      <c r="AX153" s="20"/>
      <c r="AY153" s="21"/>
      <c r="AZ153" s="21"/>
      <c r="BA153" s="9"/>
      <c r="BB153" s="9"/>
      <c r="BC153" s="9"/>
      <c r="BD153" s="38"/>
      <c r="BE153" s="9"/>
      <c r="BF153" s="9"/>
      <c r="BG153" s="9"/>
      <c r="BH153" s="9"/>
      <c r="BI153" s="9"/>
    </row>
    <row r="154" spans="1:61" ht="15.75">
      <c r="A154" s="70">
        <f t="shared" si="121"/>
        <v>5.0000000000007816E-3</v>
      </c>
      <c r="B154" s="5">
        <v>-4.5599999999999996</v>
      </c>
      <c r="C154" s="75">
        <v>3.02</v>
      </c>
      <c r="D154" s="75">
        <v>0.05</v>
      </c>
      <c r="G154" s="20">
        <f t="shared" si="117"/>
        <v>-0.39523885496564859</v>
      </c>
      <c r="H154" s="85">
        <f t="shared" si="118"/>
        <v>-0.39446549248896756</v>
      </c>
      <c r="I154" s="21">
        <f t="shared" si="139"/>
        <v>3.84</v>
      </c>
      <c r="J154" s="21">
        <f t="shared" si="140"/>
        <v>3.8066666666666666</v>
      </c>
      <c r="K154" s="26">
        <f t="shared" si="141"/>
        <v>3.7238888888888888</v>
      </c>
      <c r="L154" s="26">
        <f t="shared" si="142"/>
        <v>-8.2777777777777839E-2</v>
      </c>
      <c r="M154" s="65">
        <f t="shared" si="143"/>
        <v>-0.11611111111111105</v>
      </c>
      <c r="O154" s="14">
        <f t="shared" si="131"/>
        <v>0.78970661802089404</v>
      </c>
      <c r="P154" s="57">
        <f t="shared" si="122"/>
        <v>3.0100000000000001E-3</v>
      </c>
      <c r="U154" s="20">
        <f t="shared" si="123"/>
        <v>-2.4322756186969459</v>
      </c>
      <c r="V154" s="20">
        <f t="shared" si="124"/>
        <v>-2.429955531266903</v>
      </c>
      <c r="W154" s="21">
        <f t="shared" si="144"/>
        <v>3.93</v>
      </c>
      <c r="X154" s="21">
        <f t="shared" si="145"/>
        <v>3.8783333333333339</v>
      </c>
      <c r="Y154" s="26">
        <f t="shared" si="146"/>
        <v>3.7361111111111112</v>
      </c>
      <c r="Z154" s="26">
        <f t="shared" si="147"/>
        <v>-0.14222222222222269</v>
      </c>
      <c r="AA154" s="65">
        <f t="shared" si="148"/>
        <v>-0.193888888888889</v>
      </c>
      <c r="AB154" s="36"/>
      <c r="AC154" s="14">
        <f t="shared" si="132"/>
        <v>-0.72595180921332436</v>
      </c>
      <c r="AD154" s="57">
        <f t="shared" si="133"/>
        <v>-1.12E-2</v>
      </c>
      <c r="AE154" s="41"/>
      <c r="AF154" s="14"/>
      <c r="AI154" s="20">
        <f t="shared" si="125"/>
        <v>-3.2814276180908823</v>
      </c>
      <c r="AJ154" s="20">
        <f t="shared" si="126"/>
        <v>-3.2744673558007524</v>
      </c>
      <c r="AK154" s="21">
        <f t="shared" si="129"/>
        <v>3.2866666666666666</v>
      </c>
      <c r="AL154" s="21">
        <f t="shared" si="134"/>
        <v>3.3666666666666671</v>
      </c>
      <c r="AM154" s="26">
        <f t="shared" si="135"/>
        <v>3.2796296296296297</v>
      </c>
      <c r="AN154" s="26">
        <f t="shared" si="136"/>
        <v>-8.7037037037037468E-2</v>
      </c>
      <c r="AO154" s="65">
        <f t="shared" si="137"/>
        <v>-7.0370370370369528E-3</v>
      </c>
      <c r="AP154" s="36"/>
      <c r="AQ154" s="14">
        <f t="shared" si="119"/>
        <v>-0.8971721546645397</v>
      </c>
      <c r="AR154" s="57">
        <f t="shared" si="138"/>
        <v>-3.9600000000000003E-2</v>
      </c>
      <c r="AS154" s="14"/>
      <c r="AT154" s="14"/>
      <c r="AU154" s="23"/>
      <c r="AV154" s="9"/>
      <c r="AW154" s="20"/>
      <c r="AX154" s="20"/>
      <c r="AY154" s="21"/>
      <c r="AZ154" s="21"/>
      <c r="BA154" s="9"/>
      <c r="BB154" s="9"/>
      <c r="BC154" s="9"/>
      <c r="BD154" s="38"/>
      <c r="BE154" s="9"/>
      <c r="BF154" s="9"/>
      <c r="BG154" s="9"/>
      <c r="BH154" s="9"/>
      <c r="BI154" s="9"/>
    </row>
    <row r="155" spans="1:61" ht="15.75">
      <c r="A155" s="70">
        <f t="shared" si="121"/>
        <v>4.9999999999998934E-3</v>
      </c>
      <c r="B155" s="5">
        <v>-4.5549999999999997</v>
      </c>
      <c r="C155" s="75">
        <v>2.9</v>
      </c>
      <c r="D155" s="75">
        <v>0.04</v>
      </c>
      <c r="G155" s="20">
        <f t="shared" si="117"/>
        <v>-0.39369213001228653</v>
      </c>
      <c r="H155" s="85">
        <f t="shared" si="118"/>
        <v>-0.39291876753560551</v>
      </c>
      <c r="I155" s="21">
        <f t="shared" si="139"/>
        <v>3.86</v>
      </c>
      <c r="J155" s="21">
        <f t="shared" si="140"/>
        <v>3.8949999999999996</v>
      </c>
      <c r="K155" s="26">
        <f t="shared" si="141"/>
        <v>3.8066666666666671</v>
      </c>
      <c r="L155" s="26">
        <f t="shared" si="142"/>
        <v>-8.8333333333332487E-2</v>
      </c>
      <c r="M155" s="65">
        <f t="shared" si="143"/>
        <v>-5.3333333333332789E-2</v>
      </c>
      <c r="O155" s="14">
        <f t="shared" si="131"/>
        <v>0.21061001284698921</v>
      </c>
      <c r="P155" s="57">
        <f t="shared" si="122"/>
        <v>3.0100000000000001E-3</v>
      </c>
      <c r="U155" s="20">
        <f t="shared" si="123"/>
        <v>-2.4276354438368597</v>
      </c>
      <c r="V155" s="20">
        <f t="shared" si="124"/>
        <v>-2.4253153564068168</v>
      </c>
      <c r="W155" s="21">
        <f t="shared" si="144"/>
        <v>3.5750000000000002</v>
      </c>
      <c r="X155" s="21">
        <f t="shared" si="145"/>
        <v>3.6483333333333334</v>
      </c>
      <c r="Y155" s="26">
        <f t="shared" si="146"/>
        <v>3.7061111111111109</v>
      </c>
      <c r="Z155" s="26">
        <f t="shared" si="147"/>
        <v>5.7777777777777484E-2</v>
      </c>
      <c r="AA155" s="65">
        <f t="shared" si="148"/>
        <v>0.13111111111111073</v>
      </c>
      <c r="AB155" s="36"/>
      <c r="AC155" s="14">
        <f t="shared" si="132"/>
        <v>-0.11403701763838181</v>
      </c>
      <c r="AD155" s="57">
        <f t="shared" si="133"/>
        <v>-1.12E-2</v>
      </c>
      <c r="AE155" s="41"/>
      <c r="AF155" s="14"/>
      <c r="AI155" s="20">
        <f t="shared" si="125"/>
        <v>-3.2675070935106239</v>
      </c>
      <c r="AJ155" s="20">
        <f t="shared" si="126"/>
        <v>-3.2605468312204939</v>
      </c>
      <c r="AK155" s="21">
        <f t="shared" si="129"/>
        <v>3.2166666666666668</v>
      </c>
      <c r="AL155" s="21">
        <f t="shared" si="134"/>
        <v>3.18</v>
      </c>
      <c r="AM155" s="26">
        <f t="shared" si="135"/>
        <v>3.2566666666666664</v>
      </c>
      <c r="AN155" s="26">
        <f t="shared" si="136"/>
        <v>7.6666666666666217E-2</v>
      </c>
      <c r="AO155" s="65">
        <f t="shared" si="137"/>
        <v>3.9999999999999591E-2</v>
      </c>
      <c r="AP155" s="36"/>
      <c r="AQ155" s="14">
        <f t="shared" si="119"/>
        <v>-0.40336665544514944</v>
      </c>
      <c r="AR155" s="57">
        <f t="shared" si="138"/>
        <v>-3.9600000000000003E-2</v>
      </c>
      <c r="AS155" s="14"/>
      <c r="AT155" s="14"/>
      <c r="AU155" s="23"/>
      <c r="AV155" s="9"/>
      <c r="AW155" s="20"/>
      <c r="AX155" s="20"/>
      <c r="AY155" s="21"/>
      <c r="AZ155" s="21"/>
      <c r="BA155" s="9"/>
      <c r="BB155" s="9"/>
      <c r="BC155" s="9"/>
      <c r="BD155" s="38"/>
      <c r="BE155" s="9"/>
      <c r="BF155" s="9"/>
      <c r="BG155" s="9"/>
      <c r="BH155" s="9"/>
      <c r="BI155" s="9"/>
    </row>
    <row r="156" spans="1:61" ht="15.75">
      <c r="A156" s="70">
        <f t="shared" si="121"/>
        <v>4.9999999999998934E-3</v>
      </c>
      <c r="B156" s="5">
        <v>-4.55</v>
      </c>
      <c r="C156" s="75">
        <v>2.88</v>
      </c>
      <c r="D156" s="75">
        <v>0.05</v>
      </c>
      <c r="G156" s="20">
        <f t="shared" si="117"/>
        <v>-0.39214540505892448</v>
      </c>
      <c r="H156" s="85">
        <f t="shared" si="118"/>
        <v>-0.39137204258224345</v>
      </c>
      <c r="I156" s="21">
        <f t="shared" si="139"/>
        <v>3.9850000000000003</v>
      </c>
      <c r="J156" s="21">
        <f t="shared" si="140"/>
        <v>3.9350000000000001</v>
      </c>
      <c r="K156" s="26">
        <f t="shared" si="141"/>
        <v>3.8800000000000003</v>
      </c>
      <c r="L156" s="26">
        <f t="shared" si="142"/>
        <v>-5.4999999999999716E-2</v>
      </c>
      <c r="M156" s="65">
        <f t="shared" si="143"/>
        <v>-0.10499999999999998</v>
      </c>
      <c r="O156" s="14">
        <f t="shared" si="131"/>
        <v>-0.46703335800760976</v>
      </c>
      <c r="P156" s="57">
        <f t="shared" si="122"/>
        <v>3.0100000000000001E-3</v>
      </c>
      <c r="U156" s="20">
        <f t="shared" si="123"/>
        <v>-2.4229952689767735</v>
      </c>
      <c r="V156" s="20">
        <f t="shared" si="124"/>
        <v>-2.4206751815467307</v>
      </c>
      <c r="W156" s="21">
        <f t="shared" si="144"/>
        <v>3.44</v>
      </c>
      <c r="X156" s="21">
        <f t="shared" si="145"/>
        <v>3.4550000000000001</v>
      </c>
      <c r="Y156" s="26">
        <f t="shared" si="146"/>
        <v>3.6616666666666666</v>
      </c>
      <c r="Z156" s="26">
        <f t="shared" si="147"/>
        <v>0.20666666666666655</v>
      </c>
      <c r="AA156" s="65">
        <f t="shared" si="148"/>
        <v>0.22166666666666668</v>
      </c>
      <c r="AB156" s="36"/>
      <c r="AC156" s="14">
        <f t="shared" si="132"/>
        <v>0.55123696186983562</v>
      </c>
      <c r="AD156" s="57">
        <f t="shared" si="133"/>
        <v>-1.12E-2</v>
      </c>
      <c r="AE156" s="41"/>
      <c r="AF156" s="14"/>
      <c r="AI156" s="20">
        <f t="shared" si="125"/>
        <v>-3.2535865689303654</v>
      </c>
      <c r="AJ156" s="20">
        <f t="shared" si="126"/>
        <v>-3.2466263066402354</v>
      </c>
      <c r="AK156" s="21">
        <f t="shared" si="129"/>
        <v>3.0366666666666666</v>
      </c>
      <c r="AL156" s="21">
        <f t="shared" si="134"/>
        <v>3.1461111111111113</v>
      </c>
      <c r="AM156" s="26">
        <f t="shared" si="135"/>
        <v>3.2355555555555551</v>
      </c>
      <c r="AN156" s="26">
        <f t="shared" si="136"/>
        <v>8.9444444444443771E-2</v>
      </c>
      <c r="AO156" s="65">
        <f t="shared" si="137"/>
        <v>0.19888888888888845</v>
      </c>
      <c r="AP156" s="36"/>
      <c r="AQ156" s="14">
        <f t="shared" si="119"/>
        <v>0.27917858477807078</v>
      </c>
      <c r="AR156" s="57">
        <f t="shared" si="138"/>
        <v>-3.9600000000000003E-2</v>
      </c>
      <c r="AS156" s="14"/>
      <c r="AT156" s="14"/>
      <c r="AU156" s="23"/>
      <c r="AV156" s="9"/>
      <c r="AW156" s="20"/>
      <c r="AX156" s="20"/>
      <c r="AY156" s="21"/>
      <c r="AZ156" s="21"/>
      <c r="BA156" s="9"/>
      <c r="BB156" s="9"/>
      <c r="BC156" s="9"/>
      <c r="BD156" s="38"/>
      <c r="BE156" s="9"/>
      <c r="BF156" s="9"/>
      <c r="BG156" s="9"/>
      <c r="BH156" s="9"/>
      <c r="BI156" s="9"/>
    </row>
    <row r="157" spans="1:61" ht="15.75">
      <c r="A157" s="70">
        <f t="shared" si="121"/>
        <v>4.9999999999998934E-3</v>
      </c>
      <c r="B157" s="5">
        <v>-4.5449999999999999</v>
      </c>
      <c r="C157" s="75">
        <v>2.81</v>
      </c>
      <c r="D157" s="75">
        <v>0.08</v>
      </c>
      <c r="G157" s="20">
        <f t="shared" si="117"/>
        <v>-0.39059868010556242</v>
      </c>
      <c r="H157" s="85">
        <f t="shared" si="118"/>
        <v>-0.3898253176288814</v>
      </c>
      <c r="I157" s="21">
        <f t="shared" si="139"/>
        <v>3.96</v>
      </c>
      <c r="J157" s="21">
        <f t="shared" si="140"/>
        <v>3.9500000000000006</v>
      </c>
      <c r="K157" s="26">
        <f t="shared" si="141"/>
        <v>3.9461111111111111</v>
      </c>
      <c r="L157" s="26">
        <f t="shared" si="142"/>
        <v>-3.8888888888894968E-3</v>
      </c>
      <c r="M157" s="65">
        <f t="shared" si="143"/>
        <v>-1.388888888888884E-2</v>
      </c>
      <c r="O157" s="14">
        <f t="shared" si="131"/>
        <v>-0.92614663015283261</v>
      </c>
      <c r="P157" s="57">
        <f t="shared" si="122"/>
        <v>3.0100000000000001E-3</v>
      </c>
      <c r="U157" s="20">
        <f t="shared" si="123"/>
        <v>-2.4183550941166874</v>
      </c>
      <c r="V157" s="20">
        <f t="shared" si="124"/>
        <v>-2.4160350066866445</v>
      </c>
      <c r="W157" s="21">
        <f t="shared" si="144"/>
        <v>3.35</v>
      </c>
      <c r="X157" s="21">
        <f t="shared" si="145"/>
        <v>3.3733333333333335</v>
      </c>
      <c r="Y157" s="26">
        <f t="shared" si="146"/>
        <v>3.5933333333333337</v>
      </c>
      <c r="Z157" s="26">
        <f t="shared" si="147"/>
        <v>0.2200000000000002</v>
      </c>
      <c r="AA157" s="65">
        <f t="shared" si="148"/>
        <v>0.24333333333333362</v>
      </c>
      <c r="AB157" s="36"/>
      <c r="AC157" s="14">
        <f t="shared" si="132"/>
        <v>0.95858104060274352</v>
      </c>
      <c r="AD157" s="57">
        <f t="shared" si="133"/>
        <v>-1.12E-2</v>
      </c>
      <c r="AE157" s="41"/>
      <c r="AF157" s="14"/>
      <c r="AI157" s="20">
        <f t="shared" si="125"/>
        <v>-3.2396660443501069</v>
      </c>
      <c r="AJ157" s="20">
        <f t="shared" si="126"/>
        <v>-3.2327057820599769</v>
      </c>
      <c r="AK157" s="21">
        <f t="shared" si="129"/>
        <v>3.1850000000000001</v>
      </c>
      <c r="AL157" s="21">
        <f t="shared" si="134"/>
        <v>3.1338888888888889</v>
      </c>
      <c r="AM157" s="26">
        <f t="shared" si="135"/>
        <v>3.1922222222222221</v>
      </c>
      <c r="AN157" s="26">
        <f t="shared" si="136"/>
        <v>5.8333333333333126E-2</v>
      </c>
      <c r="AO157" s="65">
        <f t="shared" si="137"/>
        <v>7.2222222222220189E-3</v>
      </c>
      <c r="AP157" s="36"/>
      <c r="AQ157" s="14">
        <f t="shared" si="119"/>
        <v>0.83109306245925207</v>
      </c>
      <c r="AR157" s="57">
        <f t="shared" si="138"/>
        <v>-3.9600000000000003E-2</v>
      </c>
      <c r="AS157" s="14"/>
      <c r="AT157" s="14"/>
      <c r="AU157" s="23"/>
      <c r="AV157" s="9"/>
      <c r="AW157" s="20"/>
      <c r="AX157" s="20"/>
      <c r="AY157" s="21"/>
      <c r="AZ157" s="21"/>
      <c r="BA157" s="9"/>
      <c r="BB157" s="9"/>
      <c r="BC157" s="9"/>
      <c r="BD157" s="38"/>
      <c r="BE157" s="9"/>
      <c r="BF157" s="9"/>
      <c r="BG157" s="9"/>
      <c r="BH157" s="9"/>
      <c r="BI157" s="9"/>
    </row>
    <row r="158" spans="1:61" ht="15.75">
      <c r="A158" s="70">
        <f t="shared" si="121"/>
        <v>4.9999999999998934E-3</v>
      </c>
      <c r="B158" s="5">
        <v>-4.54</v>
      </c>
      <c r="C158" s="75">
        <v>2.87</v>
      </c>
      <c r="D158" s="75">
        <v>0.04</v>
      </c>
      <c r="G158" s="20">
        <f t="shared" si="117"/>
        <v>-0.38905195515220037</v>
      </c>
      <c r="H158" s="85">
        <f t="shared" si="118"/>
        <v>-0.38827859267551934</v>
      </c>
      <c r="I158" s="21">
        <f t="shared" si="139"/>
        <v>3.9050000000000002</v>
      </c>
      <c r="J158" s="21">
        <f t="shared" si="140"/>
        <v>3.956666666666667</v>
      </c>
      <c r="K158" s="26">
        <f t="shared" si="141"/>
        <v>3.9827777777777778</v>
      </c>
      <c r="L158" s="26">
        <f t="shared" si="142"/>
        <v>2.6111111111110752E-2</v>
      </c>
      <c r="M158" s="65">
        <f t="shared" si="143"/>
        <v>7.7777777777777501E-2</v>
      </c>
      <c r="O158" s="14">
        <f t="shared" si="131"/>
        <v>-0.95190560107626376</v>
      </c>
      <c r="P158" s="57">
        <f t="shared" si="122"/>
        <v>3.0100000000000001E-3</v>
      </c>
      <c r="U158" s="20">
        <f t="shared" si="123"/>
        <v>-2.4137149192566012</v>
      </c>
      <c r="V158" s="20">
        <f t="shared" si="124"/>
        <v>-2.4113948318265583</v>
      </c>
      <c r="W158" s="21">
        <f t="shared" si="144"/>
        <v>3.33</v>
      </c>
      <c r="X158" s="21">
        <f t="shared" si="145"/>
        <v>3.41</v>
      </c>
      <c r="Y158" s="26">
        <f t="shared" si="146"/>
        <v>3.5238888888888891</v>
      </c>
      <c r="Z158" s="26">
        <f t="shared" si="147"/>
        <v>0.11388888888888893</v>
      </c>
      <c r="AA158" s="65">
        <f t="shared" si="148"/>
        <v>0.193888888888889</v>
      </c>
      <c r="AB158" s="36"/>
      <c r="AC158" s="14">
        <f t="shared" si="132"/>
        <v>0.91739439699606118</v>
      </c>
      <c r="AD158" s="57">
        <f t="shared" si="133"/>
        <v>-1.12E-2</v>
      </c>
      <c r="AE158" s="41"/>
      <c r="AF158" s="14"/>
      <c r="AI158" s="20">
        <f t="shared" si="125"/>
        <v>-3.2257455197698484</v>
      </c>
      <c r="AJ158" s="20">
        <f t="shared" si="126"/>
        <v>-3.2187852574797184</v>
      </c>
      <c r="AK158" s="21">
        <f t="shared" si="129"/>
        <v>3.1799999999999997</v>
      </c>
      <c r="AL158" s="21">
        <f t="shared" si="134"/>
        <v>3.1261111111111113</v>
      </c>
      <c r="AM158" s="26">
        <f t="shared" si="135"/>
        <v>3.1329629629629627</v>
      </c>
      <c r="AN158" s="26">
        <f t="shared" si="136"/>
        <v>6.8518518518514426E-3</v>
      </c>
      <c r="AO158" s="65">
        <f t="shared" si="137"/>
        <v>-4.7037037037036988E-2</v>
      </c>
      <c r="AP158" s="36"/>
      <c r="AQ158" s="14">
        <f t="shared" si="119"/>
        <v>0.99412985964522671</v>
      </c>
      <c r="AR158" s="57">
        <f t="shared" si="138"/>
        <v>-3.9600000000000003E-2</v>
      </c>
      <c r="AS158" s="14"/>
      <c r="AT158" s="14"/>
      <c r="AU158" s="23"/>
      <c r="AV158" s="9"/>
      <c r="AW158" s="20"/>
      <c r="AX158" s="20"/>
      <c r="AY158" s="21"/>
      <c r="AZ158" s="21"/>
      <c r="BA158" s="9"/>
      <c r="BB158" s="9"/>
      <c r="BC158" s="9"/>
      <c r="BD158" s="38"/>
      <c r="BE158" s="9"/>
      <c r="BF158" s="9"/>
      <c r="BG158" s="9"/>
      <c r="BH158" s="9"/>
      <c r="BI158" s="9"/>
    </row>
    <row r="159" spans="1:61" ht="15.75">
      <c r="A159" s="70">
        <f t="shared" si="121"/>
        <v>4.9999999999998934E-3</v>
      </c>
      <c r="B159" s="5">
        <v>-4.5350000000000001</v>
      </c>
      <c r="C159" s="75">
        <v>3.09</v>
      </c>
      <c r="D159" s="75">
        <v>0.05</v>
      </c>
      <c r="G159" s="20">
        <f t="shared" si="117"/>
        <v>-0.38750523019883831</v>
      </c>
      <c r="H159" s="85">
        <f t="shared" si="118"/>
        <v>-0.38673186772215729</v>
      </c>
      <c r="I159" s="21">
        <f t="shared" si="139"/>
        <v>4.0049999999999999</v>
      </c>
      <c r="J159" s="21">
        <f t="shared" si="140"/>
        <v>4.0166666666666666</v>
      </c>
      <c r="K159" s="26">
        <f t="shared" si="141"/>
        <v>4.0194444444444439</v>
      </c>
      <c r="L159" s="26">
        <f t="shared" si="142"/>
        <v>2.7777777777773238E-3</v>
      </c>
      <c r="M159" s="65">
        <f t="shared" si="143"/>
        <v>1.4444444444444038E-2</v>
      </c>
      <c r="O159" s="14">
        <f t="shared" si="131"/>
        <v>-0.53225736200378027</v>
      </c>
      <c r="P159" s="57">
        <f t="shared" si="122"/>
        <v>3.0100000000000001E-3</v>
      </c>
      <c r="U159" s="20">
        <f t="shared" si="123"/>
        <v>-2.409074744396515</v>
      </c>
      <c r="V159" s="20">
        <f t="shared" si="124"/>
        <v>-2.4067546569664722</v>
      </c>
      <c r="W159" s="21">
        <f t="shared" si="144"/>
        <v>3.55</v>
      </c>
      <c r="X159" s="21">
        <f t="shared" si="145"/>
        <v>3.4849999999999999</v>
      </c>
      <c r="Y159" s="26">
        <f t="shared" si="146"/>
        <v>3.4772222222222222</v>
      </c>
      <c r="Z159" s="26">
        <f t="shared" si="147"/>
        <v>-7.7777777777776613E-3</v>
      </c>
      <c r="AA159" s="65">
        <f t="shared" si="148"/>
        <v>-7.2777777777777608E-2</v>
      </c>
      <c r="AB159" s="36"/>
      <c r="AC159" s="14">
        <f t="shared" si="132"/>
        <v>0.44694871933186009</v>
      </c>
      <c r="AD159" s="57">
        <f t="shared" si="133"/>
        <v>-1.12E-2</v>
      </c>
      <c r="AE159" s="41"/>
      <c r="AF159" s="14"/>
      <c r="AI159" s="20">
        <f t="shared" si="125"/>
        <v>-3.2118249951895899</v>
      </c>
      <c r="AJ159" s="20">
        <f t="shared" si="126"/>
        <v>-3.2048647328994599</v>
      </c>
      <c r="AK159" s="21">
        <f t="shared" si="129"/>
        <v>3.0133333333333332</v>
      </c>
      <c r="AL159" s="21">
        <f t="shared" si="134"/>
        <v>3.0777777777777779</v>
      </c>
      <c r="AM159" s="26">
        <f t="shared" si="135"/>
        <v>3.1181481481481481</v>
      </c>
      <c r="AN159" s="26">
        <f t="shared" si="136"/>
        <v>4.0370370370370168E-2</v>
      </c>
      <c r="AO159" s="65">
        <f t="shared" si="137"/>
        <v>0.10481481481481492</v>
      </c>
      <c r="AP159" s="36"/>
      <c r="AQ159" s="14">
        <f t="shared" si="119"/>
        <v>0.69200224698048651</v>
      </c>
      <c r="AR159" s="57">
        <f t="shared" si="138"/>
        <v>-3.9600000000000003E-2</v>
      </c>
      <c r="AS159" s="14"/>
      <c r="AT159" s="14"/>
      <c r="AU159" s="23"/>
      <c r="AV159" s="9"/>
      <c r="AW159" s="20"/>
      <c r="AX159" s="20"/>
      <c r="AY159" s="21"/>
      <c r="AZ159" s="21"/>
      <c r="BA159" s="9"/>
      <c r="BB159" s="9"/>
      <c r="BC159" s="9"/>
      <c r="BD159" s="38"/>
      <c r="BE159" s="9"/>
      <c r="BF159" s="9"/>
      <c r="BG159" s="9"/>
      <c r="BH159" s="9"/>
      <c r="BI159" s="9"/>
    </row>
    <row r="160" spans="1:61" ht="15.75">
      <c r="A160" s="70">
        <f t="shared" si="121"/>
        <v>4.9999999999998934E-3</v>
      </c>
      <c r="B160" s="5">
        <v>-4.53</v>
      </c>
      <c r="C160" s="75">
        <v>3.04</v>
      </c>
      <c r="D160" s="75">
        <v>0.05</v>
      </c>
      <c r="G160" s="20">
        <f t="shared" si="117"/>
        <v>-0.38595850524547626</v>
      </c>
      <c r="H160" s="85">
        <f t="shared" si="118"/>
        <v>-0.38518514276879523</v>
      </c>
      <c r="I160" s="21">
        <f t="shared" si="139"/>
        <v>4.1399999999999997</v>
      </c>
      <c r="J160" s="21">
        <f t="shared" si="140"/>
        <v>4.0816666666666661</v>
      </c>
      <c r="K160" s="26">
        <f t="shared" si="141"/>
        <v>4.0538888888888884</v>
      </c>
      <c r="L160" s="26">
        <f t="shared" si="142"/>
        <v>-2.7777777777777679E-2</v>
      </c>
      <c r="M160" s="65">
        <f t="shared" si="143"/>
        <v>-8.6111111111111249E-2</v>
      </c>
      <c r="O160" s="14">
        <f t="shared" si="131"/>
        <v>0.13644001213195744</v>
      </c>
      <c r="P160" s="57">
        <f t="shared" si="122"/>
        <v>3.0100000000000001E-3</v>
      </c>
      <c r="U160" s="20">
        <f t="shared" si="123"/>
        <v>-2.4044345695364289</v>
      </c>
      <c r="V160" s="20">
        <f t="shared" si="124"/>
        <v>-2.402114482106386</v>
      </c>
      <c r="W160" s="21">
        <f t="shared" si="144"/>
        <v>3.5750000000000002</v>
      </c>
      <c r="X160" s="21">
        <f t="shared" si="145"/>
        <v>3.5283333333333338</v>
      </c>
      <c r="Y160" s="26">
        <f t="shared" si="146"/>
        <v>3.4449999999999998</v>
      </c>
      <c r="Z160" s="26">
        <f t="shared" si="147"/>
        <v>-8.3333333333333925E-2</v>
      </c>
      <c r="AA160" s="65">
        <f t="shared" si="148"/>
        <v>-0.13000000000000034</v>
      </c>
      <c r="AB160" s="36"/>
      <c r="AC160" s="14">
        <f t="shared" si="132"/>
        <v>-0.23262923138939962</v>
      </c>
      <c r="AD160" s="57">
        <f t="shared" si="133"/>
        <v>-1.12E-2</v>
      </c>
      <c r="AE160" s="41"/>
      <c r="AF160" s="14"/>
      <c r="AI160" s="20">
        <f t="shared" si="125"/>
        <v>-3.1979044706093314</v>
      </c>
      <c r="AJ160" s="20">
        <f t="shared" si="126"/>
        <v>-3.1909442083192014</v>
      </c>
      <c r="AK160" s="21">
        <f t="shared" si="129"/>
        <v>3.0400000000000005</v>
      </c>
      <c r="AL160" s="21">
        <f t="shared" si="134"/>
        <v>3.076111111111111</v>
      </c>
      <c r="AM160" s="26">
        <f t="shared" si="135"/>
        <v>3.1388888888888888</v>
      </c>
      <c r="AN160" s="26">
        <f t="shared" si="136"/>
        <v>6.2777777777777821E-2</v>
      </c>
      <c r="AO160" s="65">
        <f t="shared" si="137"/>
        <v>9.888888888888836E-2</v>
      </c>
      <c r="AP160" s="36"/>
      <c r="AQ160" s="14">
        <f t="shared" si="119"/>
        <v>6.6079092205254861E-2</v>
      </c>
      <c r="AR160" s="57">
        <f t="shared" si="138"/>
        <v>-3.9600000000000003E-2</v>
      </c>
      <c r="AS160" s="14"/>
      <c r="AT160" s="14"/>
      <c r="AU160" s="23"/>
      <c r="AV160" s="9"/>
      <c r="AW160" s="20"/>
      <c r="AX160" s="20"/>
      <c r="AY160" s="21"/>
      <c r="AZ160" s="21"/>
      <c r="BA160" s="9"/>
      <c r="BB160" s="9"/>
      <c r="BC160" s="9"/>
      <c r="BD160" s="38"/>
      <c r="BE160" s="9"/>
      <c r="BF160" s="9"/>
      <c r="BG160" s="9"/>
      <c r="BH160" s="9"/>
      <c r="BI160" s="9"/>
    </row>
    <row r="161" spans="1:61" ht="15.75">
      <c r="A161" s="70">
        <f t="shared" si="121"/>
        <v>4.9999999999998934E-3</v>
      </c>
      <c r="B161" s="5">
        <v>-4.5250000000000004</v>
      </c>
      <c r="C161" s="75">
        <v>3.01</v>
      </c>
      <c r="D161" s="75">
        <v>0.05</v>
      </c>
      <c r="G161" s="20">
        <f t="shared" si="117"/>
        <v>-0.3844117802921142</v>
      </c>
      <c r="H161" s="85">
        <f t="shared" si="118"/>
        <v>-0.38363841781543317</v>
      </c>
      <c r="I161" s="21">
        <f t="shared" si="139"/>
        <v>4.0999999999999996</v>
      </c>
      <c r="J161" s="21">
        <f t="shared" si="140"/>
        <v>4.0966666666666667</v>
      </c>
      <c r="K161" s="26">
        <f t="shared" si="141"/>
        <v>4.0772222222222219</v>
      </c>
      <c r="L161" s="26">
        <f t="shared" si="142"/>
        <v>-1.9444444444444819E-2</v>
      </c>
      <c r="M161" s="65">
        <f t="shared" si="143"/>
        <v>-2.2777777777777786E-2</v>
      </c>
      <c r="O161" s="14">
        <f t="shared" si="131"/>
        <v>0.74129558822932173</v>
      </c>
      <c r="P161" s="57">
        <f t="shared" si="122"/>
        <v>3.0100000000000001E-3</v>
      </c>
      <c r="T161" s="2"/>
      <c r="U161" s="20">
        <f t="shared" si="123"/>
        <v>-2.3997943946763427</v>
      </c>
      <c r="V161" s="20">
        <f t="shared" si="124"/>
        <v>-2.3974743072462998</v>
      </c>
      <c r="W161" s="21">
        <f t="shared" si="144"/>
        <v>3.46</v>
      </c>
      <c r="X161" s="21">
        <f t="shared" si="145"/>
        <v>3.5133333333333332</v>
      </c>
      <c r="Y161" s="26">
        <f t="shared" si="146"/>
        <v>3.4377777777777778</v>
      </c>
      <c r="Z161" s="26">
        <f t="shared" si="147"/>
        <v>-7.5555555555555376E-2</v>
      </c>
      <c r="AA161" s="65">
        <f t="shared" si="148"/>
        <v>-2.2222222222222143E-2</v>
      </c>
      <c r="AB161" s="36"/>
      <c r="AC161" s="14">
        <f t="shared" si="132"/>
        <v>-0.80335737935767548</v>
      </c>
      <c r="AD161" s="57">
        <f t="shared" si="133"/>
        <v>-1.12E-2</v>
      </c>
      <c r="AE161" s="41"/>
      <c r="AF161" s="14"/>
      <c r="AI161" s="20">
        <f t="shared" si="125"/>
        <v>-3.1839839460290729</v>
      </c>
      <c r="AJ161" s="20">
        <f t="shared" si="126"/>
        <v>-3.1770236837389429</v>
      </c>
      <c r="AK161" s="21">
        <f t="shared" si="129"/>
        <v>3.1749999999999998</v>
      </c>
      <c r="AL161" s="21">
        <f t="shared" si="134"/>
        <v>3.0927777777777776</v>
      </c>
      <c r="AM161" s="26">
        <f t="shared" si="135"/>
        <v>3.1651851851851851</v>
      </c>
      <c r="AN161" s="26">
        <f t="shared" si="136"/>
        <v>7.2407407407407476E-2</v>
      </c>
      <c r="AO161" s="65">
        <f t="shared" si="137"/>
        <v>-9.8148148148147207E-3</v>
      </c>
      <c r="AP161" s="36"/>
      <c r="AQ161" s="14">
        <f t="shared" si="119"/>
        <v>-0.59076320420010053</v>
      </c>
      <c r="AR161" s="57">
        <f t="shared" si="138"/>
        <v>-3.9600000000000003E-2</v>
      </c>
      <c r="AS161" s="14"/>
      <c r="AT161" s="14"/>
      <c r="AU161" s="23"/>
      <c r="AV161" s="9"/>
      <c r="AW161" s="20"/>
      <c r="AX161" s="20"/>
      <c r="AY161" s="21"/>
      <c r="AZ161" s="21"/>
      <c r="BA161" s="9"/>
      <c r="BB161" s="9"/>
      <c r="BC161" s="9"/>
      <c r="BD161" s="38"/>
      <c r="BE161" s="9"/>
      <c r="BF161" s="9"/>
      <c r="BG161" s="9"/>
      <c r="BH161" s="9"/>
      <c r="BI161" s="9"/>
    </row>
    <row r="162" spans="1:61" ht="15.75">
      <c r="A162" s="70">
        <f t="shared" si="121"/>
        <v>5.0000000000007816E-3</v>
      </c>
      <c r="B162" s="5">
        <v>-4.5199999999999996</v>
      </c>
      <c r="C162" s="75">
        <v>2.79</v>
      </c>
      <c r="D162" s="75">
        <v>7.0000000000000007E-2</v>
      </c>
      <c r="G162" s="20">
        <f t="shared" si="117"/>
        <v>-0.38286505533875215</v>
      </c>
      <c r="H162" s="85">
        <f t="shared" si="118"/>
        <v>-0.38209169286207112</v>
      </c>
      <c r="I162" s="21">
        <f t="shared" si="139"/>
        <v>4.05</v>
      </c>
      <c r="J162" s="21">
        <f t="shared" si="140"/>
        <v>4.1066666666666665</v>
      </c>
      <c r="K162" s="26">
        <f t="shared" si="141"/>
        <v>4.1050000000000004</v>
      </c>
      <c r="L162" s="26">
        <f t="shared" si="142"/>
        <v>-1.666666666666039E-3</v>
      </c>
      <c r="M162" s="65">
        <f t="shared" si="143"/>
        <v>5.5000000000000604E-2</v>
      </c>
      <c r="O162" s="14">
        <f t="shared" si="131"/>
        <v>0.99929072001140085</v>
      </c>
      <c r="P162" s="57">
        <f t="shared" si="122"/>
        <v>3.0100000000000001E-3</v>
      </c>
      <c r="U162" s="20">
        <f t="shared" si="123"/>
        <v>-2.3951542198162565</v>
      </c>
      <c r="V162" s="20">
        <f t="shared" si="124"/>
        <v>-2.3928341323862137</v>
      </c>
      <c r="W162" s="21">
        <f t="shared" si="144"/>
        <v>3.5049999999999999</v>
      </c>
      <c r="X162" s="21">
        <f t="shared" si="145"/>
        <v>3.4916666666666667</v>
      </c>
      <c r="Y162" s="26">
        <f t="shared" si="146"/>
        <v>3.4555555555555557</v>
      </c>
      <c r="Z162" s="26">
        <f t="shared" si="147"/>
        <v>-3.6111111111110983E-2</v>
      </c>
      <c r="AA162" s="65">
        <f t="shared" si="148"/>
        <v>-4.944444444444418E-2</v>
      </c>
      <c r="AB162" s="36"/>
      <c r="AC162" s="14">
        <f t="shared" si="132"/>
        <v>-0.99818568120170481</v>
      </c>
      <c r="AD162" s="57">
        <f t="shared" si="133"/>
        <v>-1.12E-2</v>
      </c>
      <c r="AE162" s="41"/>
      <c r="AF162" s="14"/>
      <c r="AI162" s="20">
        <f t="shared" si="125"/>
        <v>-3.1700634214488144</v>
      </c>
      <c r="AJ162" s="20">
        <f t="shared" si="126"/>
        <v>-3.1631031591586845</v>
      </c>
      <c r="AK162" s="21">
        <f t="shared" si="129"/>
        <v>3.063333333333333</v>
      </c>
      <c r="AL162" s="21">
        <f t="shared" si="134"/>
        <v>3.130555555555556</v>
      </c>
      <c r="AM162" s="26">
        <f t="shared" si="135"/>
        <v>3.1551851851851849</v>
      </c>
      <c r="AN162" s="26">
        <f t="shared" si="136"/>
        <v>2.4629629629628891E-2</v>
      </c>
      <c r="AO162" s="65">
        <f t="shared" si="137"/>
        <v>9.1851851851851851E-2</v>
      </c>
      <c r="AP162" s="36"/>
      <c r="AQ162" s="14">
        <f t="shared" si="119"/>
        <v>-0.97118083175857139</v>
      </c>
      <c r="AR162" s="57">
        <f t="shared" si="138"/>
        <v>-3.9600000000000003E-2</v>
      </c>
      <c r="AS162" s="14"/>
      <c r="AT162" s="14"/>
      <c r="AU162" s="23"/>
      <c r="AV162" s="9"/>
      <c r="AW162" s="20"/>
      <c r="AX162" s="20"/>
      <c r="AY162" s="21"/>
      <c r="AZ162" s="21"/>
      <c r="BA162" s="9"/>
      <c r="BB162" s="9"/>
      <c r="BC162" s="9"/>
      <c r="BD162" s="38"/>
      <c r="BE162" s="9"/>
      <c r="BF162" s="9"/>
      <c r="BG162" s="9"/>
      <c r="BH162" s="9"/>
      <c r="BI162" s="9"/>
    </row>
    <row r="163" spans="1:61" ht="15.75">
      <c r="A163" s="70">
        <f t="shared" si="121"/>
        <v>4.9999999999998934E-3</v>
      </c>
      <c r="B163" s="5">
        <v>-4.5149999999999997</v>
      </c>
      <c r="C163" s="75">
        <v>2.99</v>
      </c>
      <c r="D163" s="75">
        <v>7.0000000000000007E-2</v>
      </c>
      <c r="G163" s="20">
        <f t="shared" si="117"/>
        <v>-0.38131833038539009</v>
      </c>
      <c r="H163" s="85">
        <f t="shared" si="118"/>
        <v>-0.38054496790870906</v>
      </c>
      <c r="I163" s="21">
        <f t="shared" si="139"/>
        <v>4.17</v>
      </c>
      <c r="J163" s="21">
        <f t="shared" si="140"/>
        <v>4.13</v>
      </c>
      <c r="K163" s="26">
        <f t="shared" si="141"/>
        <v>4.1455555555555561</v>
      </c>
      <c r="L163" s="26">
        <f t="shared" si="142"/>
        <v>1.5555555555556211E-2</v>
      </c>
      <c r="M163" s="65">
        <f t="shared" si="143"/>
        <v>-2.4444444444443825E-2</v>
      </c>
      <c r="O163" s="14">
        <f t="shared" si="131"/>
        <v>0.78970661802087239</v>
      </c>
      <c r="P163" s="57">
        <f t="shared" si="122"/>
        <v>3.0100000000000001E-3</v>
      </c>
      <c r="U163" s="20">
        <f t="shared" si="123"/>
        <v>-2.3905140449561704</v>
      </c>
      <c r="V163" s="20">
        <f t="shared" si="124"/>
        <v>-2.3881939575261275</v>
      </c>
      <c r="W163" s="21">
        <f t="shared" si="144"/>
        <v>3.51</v>
      </c>
      <c r="X163" s="21">
        <f t="shared" si="145"/>
        <v>3.4333333333333336</v>
      </c>
      <c r="Y163" s="26">
        <f t="shared" si="146"/>
        <v>3.4938888888888893</v>
      </c>
      <c r="Z163" s="26">
        <f t="shared" si="147"/>
        <v>6.0555555555555696E-2</v>
      </c>
      <c r="AA163" s="65">
        <f t="shared" si="148"/>
        <v>-1.6111111111110521E-2</v>
      </c>
      <c r="AB163" s="36"/>
      <c r="AC163" s="14">
        <f t="shared" si="132"/>
        <v>-0.72595180921333913</v>
      </c>
      <c r="AD163" s="57">
        <f t="shared" si="133"/>
        <v>-1.12E-2</v>
      </c>
      <c r="AE163" s="41"/>
      <c r="AF163" s="14"/>
      <c r="AI163" s="20">
        <f t="shared" si="125"/>
        <v>-3.1561428968685559</v>
      </c>
      <c r="AJ163" s="20">
        <f t="shared" si="126"/>
        <v>-3.149182634578426</v>
      </c>
      <c r="AK163" s="21">
        <f t="shared" si="129"/>
        <v>3.1533333333333338</v>
      </c>
      <c r="AL163" s="21">
        <f t="shared" si="134"/>
        <v>3.206666666666667</v>
      </c>
      <c r="AM163" s="26">
        <f t="shared" si="135"/>
        <v>3.1514814814814809</v>
      </c>
      <c r="AN163" s="26">
        <f t="shared" si="136"/>
        <v>-5.5185185185186114E-2</v>
      </c>
      <c r="AO163" s="65">
        <f t="shared" si="137"/>
        <v>-1.8518518518528815E-3</v>
      </c>
      <c r="AP163" s="36"/>
      <c r="AQ163" s="14">
        <f t="shared" si="119"/>
        <v>-0.89717215466453659</v>
      </c>
      <c r="AR163" s="57">
        <f t="shared" si="138"/>
        <v>-3.9600000000000003E-2</v>
      </c>
      <c r="AS163" s="14"/>
      <c r="AT163" s="14"/>
      <c r="AU163" s="23"/>
      <c r="AV163" s="9"/>
      <c r="AW163" s="20"/>
      <c r="AX163" s="20"/>
      <c r="AY163" s="21"/>
      <c r="AZ163" s="21"/>
      <c r="BA163" s="9"/>
      <c r="BB163" s="9"/>
      <c r="BC163" s="9"/>
      <c r="BD163" s="38"/>
      <c r="BE163" s="9"/>
      <c r="BF163" s="9"/>
      <c r="BG163" s="9"/>
      <c r="BH163" s="9"/>
      <c r="BI163" s="9"/>
    </row>
    <row r="164" spans="1:61" ht="15.75">
      <c r="A164" s="70">
        <f t="shared" si="121"/>
        <v>4.9999999999998934E-3</v>
      </c>
      <c r="B164" s="5">
        <v>-4.51</v>
      </c>
      <c r="C164" s="75">
        <v>2.93</v>
      </c>
      <c r="D164" s="75">
        <v>0.05</v>
      </c>
      <c r="G164" s="20">
        <f t="shared" si="117"/>
        <v>-0.37977160543202804</v>
      </c>
      <c r="H164" s="85">
        <f t="shared" si="118"/>
        <v>-0.37899824295534701</v>
      </c>
      <c r="I164" s="21">
        <f t="shared" si="139"/>
        <v>4.17</v>
      </c>
      <c r="J164" s="21">
        <f t="shared" si="140"/>
        <v>4.1783333333333337</v>
      </c>
      <c r="K164" s="26">
        <f t="shared" si="141"/>
        <v>4.1772222222222233</v>
      </c>
      <c r="L164" s="26">
        <f t="shared" si="142"/>
        <v>-1.1111111111103966E-3</v>
      </c>
      <c r="M164" s="65">
        <f t="shared" si="143"/>
        <v>7.2222222222233512E-3</v>
      </c>
      <c r="O164" s="14">
        <f t="shared" si="131"/>
        <v>0.21061001284695474</v>
      </c>
      <c r="P164" s="57">
        <f t="shared" si="122"/>
        <v>3.0100000000000001E-3</v>
      </c>
      <c r="U164" s="20">
        <f t="shared" si="123"/>
        <v>-2.3858738700960842</v>
      </c>
      <c r="V164" s="20">
        <f t="shared" si="124"/>
        <v>-2.3835537826660413</v>
      </c>
      <c r="W164" s="21">
        <f t="shared" si="144"/>
        <v>3.2850000000000001</v>
      </c>
      <c r="X164" s="21">
        <f t="shared" ref="X164:X227" si="149">AVERAGE(W163:W165)</f>
        <v>3.39</v>
      </c>
      <c r="Y164" s="26">
        <f t="shared" ref="Y164:Y227" si="150">AVERAGE(W160:W168)</f>
        <v>3.5294444444444446</v>
      </c>
      <c r="Z164" s="26">
        <f t="shared" ref="Z164:Z227" si="151">Y164-X164</f>
        <v>0.13944444444444448</v>
      </c>
      <c r="AA164" s="65">
        <f t="shared" ref="AA164:AA227" si="152">Y164-W164</f>
        <v>0.24444444444444446</v>
      </c>
      <c r="AB164" s="36"/>
      <c r="AC164" s="14">
        <f t="shared" si="132"/>
        <v>-0.11403701763834675</v>
      </c>
      <c r="AD164" s="57">
        <f t="shared" si="133"/>
        <v>-1.12E-2</v>
      </c>
      <c r="AE164" s="41"/>
      <c r="AF164" s="14"/>
      <c r="AI164" s="20">
        <f t="shared" si="125"/>
        <v>-3.1422223722882974</v>
      </c>
      <c r="AJ164" s="20">
        <f t="shared" si="126"/>
        <v>-3.1352621099981675</v>
      </c>
      <c r="AK164" s="21">
        <f t="shared" si="129"/>
        <v>3.4033333333333338</v>
      </c>
      <c r="AL164" s="21">
        <f t="shared" si="134"/>
        <v>3.2766666666666673</v>
      </c>
      <c r="AM164" s="26">
        <f t="shared" si="135"/>
        <v>3.1548148148148147</v>
      </c>
      <c r="AN164" s="26">
        <f t="shared" si="136"/>
        <v>-0.12185185185185254</v>
      </c>
      <c r="AO164" s="65">
        <f t="shared" si="137"/>
        <v>-0.24851851851851903</v>
      </c>
      <c r="AP164" s="36"/>
      <c r="AQ164" s="14">
        <f t="shared" si="119"/>
        <v>-0.40336665544511718</v>
      </c>
      <c r="AR164" s="57">
        <f t="shared" si="138"/>
        <v>-3.9600000000000003E-2</v>
      </c>
      <c r="AS164" s="14"/>
      <c r="AT164" s="14"/>
      <c r="AU164" s="23"/>
      <c r="AV164" s="9"/>
      <c r="AW164" s="20"/>
      <c r="AX164" s="20"/>
      <c r="AY164" s="21"/>
      <c r="AZ164" s="21"/>
      <c r="BA164" s="9"/>
      <c r="BB164" s="9"/>
      <c r="BC164" s="9"/>
      <c r="BD164" s="38"/>
      <c r="BE164" s="9"/>
      <c r="BF164" s="9"/>
      <c r="BG164" s="9"/>
      <c r="BH164" s="9"/>
      <c r="BI164" s="9"/>
    </row>
    <row r="165" spans="1:61" ht="15.75">
      <c r="A165" s="70">
        <f t="shared" si="121"/>
        <v>4.9999999999998934E-3</v>
      </c>
      <c r="B165" s="5">
        <v>-4.5049999999999999</v>
      </c>
      <c r="C165" s="75">
        <v>3.07</v>
      </c>
      <c r="D165" s="75">
        <v>0.06</v>
      </c>
      <c r="G165" s="20">
        <f t="shared" si="117"/>
        <v>-0.37822488047866598</v>
      </c>
      <c r="H165" s="85">
        <f t="shared" si="118"/>
        <v>-0.37745151800198495</v>
      </c>
      <c r="I165" s="21">
        <f t="shared" si="139"/>
        <v>4.1950000000000003</v>
      </c>
      <c r="J165" s="21">
        <f t="shared" si="140"/>
        <v>4.1916666666666664</v>
      </c>
      <c r="K165" s="26">
        <f t="shared" si="141"/>
        <v>4.1999999999999993</v>
      </c>
      <c r="L165" s="26">
        <f t="shared" si="142"/>
        <v>8.3333333333328596E-3</v>
      </c>
      <c r="M165" s="65">
        <f t="shared" si="143"/>
        <v>4.9999999999990052E-3</v>
      </c>
      <c r="O165" s="14">
        <f t="shared" si="131"/>
        <v>-0.46703335800766604</v>
      </c>
      <c r="P165" s="57">
        <f t="shared" si="122"/>
        <v>3.0100000000000001E-3</v>
      </c>
      <c r="U165" s="20">
        <f t="shared" si="123"/>
        <v>-2.381233695235998</v>
      </c>
      <c r="V165" s="20">
        <f t="shared" si="124"/>
        <v>-2.3789136078059552</v>
      </c>
      <c r="W165" s="21">
        <f t="shared" si="144"/>
        <v>3.375</v>
      </c>
      <c r="X165" s="21">
        <f t="shared" si="149"/>
        <v>3.39</v>
      </c>
      <c r="Y165" s="26">
        <f t="shared" si="150"/>
        <v>3.5588888888888892</v>
      </c>
      <c r="Z165" s="26">
        <f t="shared" si="151"/>
        <v>0.16888888888888909</v>
      </c>
      <c r="AA165" s="65">
        <f t="shared" si="152"/>
        <v>0.18388888888888921</v>
      </c>
      <c r="AB165" s="36"/>
      <c r="AC165" s="14">
        <f t="shared" si="132"/>
        <v>0.55123696186986504</v>
      </c>
      <c r="AD165" s="57">
        <f t="shared" si="133"/>
        <v>-1.12E-2</v>
      </c>
      <c r="AE165" s="41"/>
      <c r="AF165" s="14"/>
      <c r="AI165" s="20">
        <f t="shared" si="125"/>
        <v>-3.1283018477080389</v>
      </c>
      <c r="AJ165" s="20">
        <f t="shared" si="126"/>
        <v>-3.121341585417909</v>
      </c>
      <c r="AK165" s="21">
        <f t="shared" si="129"/>
        <v>3.2733333333333334</v>
      </c>
      <c r="AL165" s="21">
        <f t="shared" si="134"/>
        <v>3.2572222222222229</v>
      </c>
      <c r="AM165" s="26">
        <f t="shared" si="135"/>
        <v>3.1537037037037039</v>
      </c>
      <c r="AN165" s="26">
        <f t="shared" si="136"/>
        <v>-0.10351851851851901</v>
      </c>
      <c r="AO165" s="65">
        <f t="shared" si="137"/>
        <v>-0.11962962962962953</v>
      </c>
      <c r="AP165" s="36"/>
      <c r="AQ165" s="14">
        <f t="shared" si="119"/>
        <v>0.27917858477810464</v>
      </c>
      <c r="AR165" s="57">
        <f t="shared" si="138"/>
        <v>-3.9600000000000003E-2</v>
      </c>
      <c r="AS165" s="14"/>
      <c r="AT165" s="14"/>
      <c r="AU165" s="23"/>
      <c r="AV165" s="9"/>
      <c r="AW165" s="20"/>
      <c r="AX165" s="20"/>
      <c r="AY165" s="21"/>
      <c r="AZ165" s="21"/>
      <c r="BA165" s="9"/>
      <c r="BB165" s="9"/>
      <c r="BC165" s="9"/>
      <c r="BD165" s="38"/>
      <c r="BE165" s="9"/>
      <c r="BF165" s="9"/>
      <c r="BG165" s="9"/>
      <c r="BH165" s="9"/>
      <c r="BI165" s="9"/>
    </row>
    <row r="166" spans="1:61" ht="15.75">
      <c r="A166" s="70">
        <f t="shared" si="121"/>
        <v>4.9999999999998934E-3</v>
      </c>
      <c r="B166" s="5">
        <v>-4.5</v>
      </c>
      <c r="C166" s="75">
        <v>3.12</v>
      </c>
      <c r="D166" s="75">
        <v>0.06</v>
      </c>
      <c r="G166" s="20">
        <f t="shared" si="117"/>
        <v>-0.37667815552530393</v>
      </c>
      <c r="H166" s="85">
        <f t="shared" si="118"/>
        <v>-0.3759047930486229</v>
      </c>
      <c r="I166" s="21">
        <f t="shared" si="139"/>
        <v>4.21</v>
      </c>
      <c r="J166" s="21">
        <f t="shared" si="140"/>
        <v>4.2250000000000005</v>
      </c>
      <c r="K166" s="26">
        <f t="shared" si="141"/>
        <v>4.2300000000000004</v>
      </c>
      <c r="L166" s="26">
        <f t="shared" si="142"/>
        <v>4.9999999999998934E-3</v>
      </c>
      <c r="M166" s="65">
        <f t="shared" si="143"/>
        <v>2.0000000000000462E-2</v>
      </c>
      <c r="O166" s="14">
        <f t="shared" si="131"/>
        <v>-0.92614663015284593</v>
      </c>
      <c r="P166" s="57">
        <f t="shared" si="122"/>
        <v>3.0100000000000001E-3</v>
      </c>
      <c r="U166" s="20">
        <f t="shared" si="123"/>
        <v>-2.3765935203759119</v>
      </c>
      <c r="V166" s="20">
        <f t="shared" si="124"/>
        <v>-2.374273432945869</v>
      </c>
      <c r="W166" s="21">
        <f t="shared" si="144"/>
        <v>3.51</v>
      </c>
      <c r="X166" s="21">
        <f t="shared" si="149"/>
        <v>3.5199999999999996</v>
      </c>
      <c r="Y166" s="26">
        <f t="shared" si="150"/>
        <v>3.6055555555555561</v>
      </c>
      <c r="Z166" s="26">
        <f t="shared" si="151"/>
        <v>8.5555555555556495E-2</v>
      </c>
      <c r="AA166" s="65">
        <f t="shared" si="152"/>
        <v>9.5555555555556282E-2</v>
      </c>
      <c r="AB166" s="36"/>
      <c r="AC166" s="14">
        <f t="shared" si="132"/>
        <v>0.95858104060276972</v>
      </c>
      <c r="AD166" s="57">
        <f t="shared" si="133"/>
        <v>-1.12E-2</v>
      </c>
      <c r="AE166" s="41"/>
      <c r="AF166" s="14"/>
      <c r="AI166" s="20">
        <f t="shared" si="125"/>
        <v>-3.1143813231277804</v>
      </c>
      <c r="AJ166" s="20">
        <f t="shared" si="126"/>
        <v>-3.1074210608376505</v>
      </c>
      <c r="AK166" s="21">
        <f t="shared" si="129"/>
        <v>3.0949999999999998</v>
      </c>
      <c r="AL166" s="21">
        <f t="shared" si="134"/>
        <v>3.1716666666666669</v>
      </c>
      <c r="AM166" s="26">
        <f t="shared" si="135"/>
        <v>3.163148148148148</v>
      </c>
      <c r="AN166" s="26">
        <f t="shared" si="136"/>
        <v>-8.5185185185188139E-3</v>
      </c>
      <c r="AO166" s="65">
        <f t="shared" si="137"/>
        <v>6.8148148148148291E-2</v>
      </c>
      <c r="AP166" s="36"/>
      <c r="AQ166" s="14">
        <f t="shared" si="119"/>
        <v>0.83109306245928749</v>
      </c>
      <c r="AR166" s="57">
        <f t="shared" si="138"/>
        <v>-3.9600000000000003E-2</v>
      </c>
      <c r="AS166" s="14"/>
      <c r="AT166" s="14"/>
      <c r="AU166" s="23"/>
      <c r="AV166" s="9"/>
      <c r="AW166" s="20"/>
      <c r="AX166" s="20"/>
      <c r="AY166" s="21"/>
      <c r="AZ166" s="21"/>
      <c r="BA166" s="9"/>
      <c r="BB166" s="9"/>
      <c r="BC166" s="9"/>
      <c r="BD166" s="38"/>
      <c r="BE166" s="9"/>
      <c r="BF166" s="9"/>
      <c r="BG166" s="9"/>
      <c r="BH166" s="9"/>
      <c r="BI166" s="9"/>
    </row>
    <row r="167" spans="1:61" ht="15.75">
      <c r="A167" s="70">
        <f t="shared" si="121"/>
        <v>4.9999999999998934E-3</v>
      </c>
      <c r="B167" s="5">
        <v>-4.4950000000000001</v>
      </c>
      <c r="C167" s="75">
        <v>3.1</v>
      </c>
      <c r="D167" s="75">
        <v>0.06</v>
      </c>
      <c r="G167" s="20">
        <f t="shared" si="117"/>
        <v>-0.37513143057194187</v>
      </c>
      <c r="H167" s="85">
        <f t="shared" si="118"/>
        <v>-0.37435806809526084</v>
      </c>
      <c r="I167" s="21">
        <f t="shared" si="139"/>
        <v>4.2699999999999996</v>
      </c>
      <c r="J167" s="21">
        <f t="shared" si="140"/>
        <v>4.2566666666666668</v>
      </c>
      <c r="K167" s="26">
        <f t="shared" si="141"/>
        <v>4.2688888888888883</v>
      </c>
      <c r="L167" s="26">
        <f t="shared" si="142"/>
        <v>1.2222222222221468E-2</v>
      </c>
      <c r="M167" s="65">
        <f t="shared" si="143"/>
        <v>-1.1111111111112848E-3</v>
      </c>
      <c r="O167" s="14">
        <f t="shared" si="131"/>
        <v>-0.95190560107625299</v>
      </c>
      <c r="P167" s="57">
        <f t="shared" si="122"/>
        <v>3.0100000000000001E-3</v>
      </c>
      <c r="U167" s="20">
        <f t="shared" si="123"/>
        <v>-2.3719533455158257</v>
      </c>
      <c r="V167" s="20">
        <f t="shared" si="124"/>
        <v>-2.3696332580857828</v>
      </c>
      <c r="W167" s="21">
        <f t="shared" si="144"/>
        <v>3.6749999999999998</v>
      </c>
      <c r="X167" s="21">
        <f t="shared" si="149"/>
        <v>3.6850000000000001</v>
      </c>
      <c r="Y167" s="26">
        <f t="shared" si="150"/>
        <v>3.6216666666666666</v>
      </c>
      <c r="Z167" s="26">
        <f t="shared" si="151"/>
        <v>-6.3333333333333464E-2</v>
      </c>
      <c r="AA167" s="65">
        <f t="shared" si="152"/>
        <v>-5.3333333333333233E-2</v>
      </c>
      <c r="AB167" s="36"/>
      <c r="AC167" s="14"/>
      <c r="AD167" s="57"/>
      <c r="AE167" s="41"/>
      <c r="AF167" s="14"/>
      <c r="AI167" s="20">
        <f t="shared" si="125"/>
        <v>-3.1004607985475219</v>
      </c>
      <c r="AJ167" s="20">
        <f t="shared" si="126"/>
        <v>-3.093500536257392</v>
      </c>
      <c r="AK167" s="21">
        <f t="shared" si="129"/>
        <v>3.1466666666666665</v>
      </c>
      <c r="AL167" s="21">
        <f t="shared" si="134"/>
        <v>3.0950000000000002</v>
      </c>
      <c r="AM167" s="26">
        <f t="shared" si="135"/>
        <v>3.173888888888889</v>
      </c>
      <c r="AN167" s="26">
        <f t="shared" si="136"/>
        <v>7.8888888888888786E-2</v>
      </c>
      <c r="AO167" s="65">
        <f t="shared" si="137"/>
        <v>2.7222222222222481E-2</v>
      </c>
      <c r="AP167" s="36"/>
      <c r="AQ167" s="14">
        <f t="shared" si="119"/>
        <v>0.99412985964522593</v>
      </c>
      <c r="AR167" s="57">
        <f t="shared" si="138"/>
        <v>-3.9600000000000003E-2</v>
      </c>
      <c r="AS167" s="14"/>
      <c r="AT167" s="14"/>
      <c r="AU167" s="23"/>
      <c r="AV167" s="9"/>
      <c r="AW167" s="20"/>
      <c r="AX167" s="20"/>
      <c r="AY167" s="21"/>
      <c r="AZ167" s="21"/>
      <c r="BA167" s="9"/>
      <c r="BB167" s="9"/>
      <c r="BC167" s="9"/>
      <c r="BD167" s="38"/>
      <c r="BE167" s="9"/>
      <c r="BF167" s="9"/>
      <c r="BG167" s="9"/>
      <c r="BH167" s="9"/>
      <c r="BI167" s="9"/>
    </row>
    <row r="168" spans="1:61" ht="15.75">
      <c r="A168" s="70">
        <f t="shared" si="121"/>
        <v>4.9999999999998934E-3</v>
      </c>
      <c r="B168" s="5">
        <v>-4.49</v>
      </c>
      <c r="C168" s="75">
        <v>3.1</v>
      </c>
      <c r="D168" s="75">
        <v>7.0000000000000007E-2</v>
      </c>
      <c r="G168" s="20">
        <f t="shared" si="117"/>
        <v>-0.37358470561857982</v>
      </c>
      <c r="H168" s="85">
        <f t="shared" si="118"/>
        <v>-0.37281134314189879</v>
      </c>
      <c r="I168" s="21">
        <f t="shared" si="139"/>
        <v>4.29</v>
      </c>
      <c r="J168" s="21">
        <f t="shared" si="140"/>
        <v>4.3016666666666659</v>
      </c>
      <c r="K168" s="26">
        <f t="shared" si="141"/>
        <v>4.2883333333333331</v>
      </c>
      <c r="L168" s="26">
        <f t="shared" si="142"/>
        <v>-1.3333333333332753E-2</v>
      </c>
      <c r="M168" s="65">
        <f t="shared" si="143"/>
        <v>-1.6666666666669272E-3</v>
      </c>
      <c r="O168" s="14">
        <f t="shared" si="131"/>
        <v>-0.5322573620037504</v>
      </c>
      <c r="P168" s="57">
        <f t="shared" si="122"/>
        <v>3.0100000000000001E-3</v>
      </c>
      <c r="U168" s="20">
        <f t="shared" si="123"/>
        <v>-2.3673131706557395</v>
      </c>
      <c r="V168" s="20">
        <f t="shared" si="124"/>
        <v>-2.3649930832256967</v>
      </c>
      <c r="W168" s="21">
        <f t="shared" si="144"/>
        <v>3.87</v>
      </c>
      <c r="X168" s="21">
        <f t="shared" si="149"/>
        <v>3.7949999999999999</v>
      </c>
      <c r="Y168" s="26">
        <f t="shared" si="150"/>
        <v>3.5994444444444449</v>
      </c>
      <c r="Z168" s="26">
        <f t="shared" si="151"/>
        <v>-0.19555555555555504</v>
      </c>
      <c r="AA168" s="65">
        <f t="shared" si="152"/>
        <v>-0.27055555555555522</v>
      </c>
      <c r="AB168" s="36"/>
      <c r="AC168" s="14"/>
      <c r="AD168" s="57"/>
      <c r="AE168" s="41"/>
      <c r="AF168" s="14"/>
      <c r="AI168" s="20">
        <f t="shared" si="125"/>
        <v>-3.0865402739672634</v>
      </c>
      <c r="AJ168" s="20">
        <f t="shared" si="126"/>
        <v>-3.0795800116771335</v>
      </c>
      <c r="AK168" s="21">
        <f t="shared" si="129"/>
        <v>3.043333333333333</v>
      </c>
      <c r="AL168" s="21">
        <f t="shared" si="134"/>
        <v>3.0733333333333328</v>
      </c>
      <c r="AM168" s="26">
        <f t="shared" si="135"/>
        <v>3.1916666666666669</v>
      </c>
      <c r="AN168" s="26">
        <f t="shared" si="136"/>
        <v>0.11833333333333407</v>
      </c>
      <c r="AO168" s="65">
        <f t="shared" si="137"/>
        <v>0.14833333333333387</v>
      </c>
      <c r="AP168" s="36"/>
      <c r="AQ168" s="14">
        <f t="shared" si="119"/>
        <v>0.69200224698046098</v>
      </c>
      <c r="AR168" s="57">
        <f t="shared" si="138"/>
        <v>-3.9600000000000003E-2</v>
      </c>
      <c r="AS168" s="14"/>
      <c r="AT168" s="14"/>
      <c r="AU168" s="23"/>
      <c r="AV168" s="9"/>
      <c r="AW168" s="20"/>
      <c r="AX168" s="20"/>
      <c r="AY168" s="21"/>
      <c r="AZ168" s="21"/>
      <c r="BA168" s="9"/>
      <c r="BB168" s="9"/>
      <c r="BC168" s="9"/>
      <c r="BD168" s="38"/>
      <c r="BE168" s="9"/>
      <c r="BF168" s="9"/>
      <c r="BG168" s="9"/>
      <c r="BH168" s="9"/>
      <c r="BI168" s="9"/>
    </row>
    <row r="169" spans="1:61" ht="15.75">
      <c r="A169" s="70">
        <f t="shared" si="121"/>
        <v>4.9999999999998934E-3</v>
      </c>
      <c r="B169" s="5">
        <v>-4.4850000000000003</v>
      </c>
      <c r="C169" s="75">
        <v>2.92</v>
      </c>
      <c r="D169" s="75">
        <v>0.04</v>
      </c>
      <c r="G169" s="20">
        <f t="shared" si="117"/>
        <v>-0.37203798066521776</v>
      </c>
      <c r="H169" s="85">
        <f t="shared" si="118"/>
        <v>-0.37126461818853673</v>
      </c>
      <c r="I169" s="21">
        <f t="shared" si="139"/>
        <v>4.3449999999999998</v>
      </c>
      <c r="J169" s="21">
        <f t="shared" si="140"/>
        <v>4.335</v>
      </c>
      <c r="K169" s="26">
        <f t="shared" si="141"/>
        <v>4.320555555555555</v>
      </c>
      <c r="L169" s="26">
        <f t="shared" si="142"/>
        <v>-1.4444444444444926E-2</v>
      </c>
      <c r="M169" s="65">
        <f t="shared" si="143"/>
        <v>-2.4444444444444713E-2</v>
      </c>
      <c r="O169" s="14">
        <f t="shared" si="131"/>
        <v>0.13644001213199239</v>
      </c>
      <c r="P169" s="57">
        <f t="shared" si="122"/>
        <v>3.0100000000000001E-3</v>
      </c>
      <c r="U169" s="20">
        <f t="shared" si="123"/>
        <v>-2.3626729957956534</v>
      </c>
      <c r="V169" s="20">
        <f t="shared" si="124"/>
        <v>-2.3603529083656105</v>
      </c>
      <c r="W169" s="21">
        <f t="shared" si="144"/>
        <v>3.84</v>
      </c>
      <c r="X169" s="21">
        <f t="shared" si="149"/>
        <v>3.8633333333333333</v>
      </c>
      <c r="Y169" s="26">
        <f t="shared" si="150"/>
        <v>3.5972222222222214</v>
      </c>
      <c r="Z169" s="26">
        <f t="shared" si="151"/>
        <v>-0.26611111111111185</v>
      </c>
      <c r="AA169" s="65">
        <f t="shared" si="152"/>
        <v>-0.24277777777777843</v>
      </c>
      <c r="AB169" s="36"/>
      <c r="AC169" s="14"/>
      <c r="AD169" s="57"/>
      <c r="AE169" s="41"/>
      <c r="AF169" s="14"/>
      <c r="AI169" s="20">
        <f t="shared" si="125"/>
        <v>-3.0726197493870049</v>
      </c>
      <c r="AJ169" s="20">
        <f t="shared" si="126"/>
        <v>-3.065659487096875</v>
      </c>
      <c r="AK169" s="21">
        <f t="shared" si="129"/>
        <v>3.03</v>
      </c>
      <c r="AL169" s="21">
        <f t="shared" si="134"/>
        <v>3.1111111111111107</v>
      </c>
      <c r="AM169" s="26">
        <f t="shared" si="135"/>
        <v>3.1994444444444441</v>
      </c>
      <c r="AN169" s="26">
        <f t="shared" si="136"/>
        <v>8.8333333333333375E-2</v>
      </c>
      <c r="AO169" s="65">
        <f t="shared" si="137"/>
        <v>0.16944444444444429</v>
      </c>
      <c r="AP169" s="36"/>
      <c r="AQ169" s="14">
        <f t="shared" si="119"/>
        <v>6.6079092205248005E-2</v>
      </c>
      <c r="AR169" s="57">
        <f t="shared" si="138"/>
        <v>-3.9600000000000003E-2</v>
      </c>
      <c r="AS169" s="14"/>
      <c r="AT169" s="14"/>
      <c r="AU169" s="23"/>
      <c r="AV169" s="9"/>
      <c r="AW169" s="20"/>
      <c r="AX169" s="20"/>
      <c r="AY169" s="21"/>
      <c r="AZ169" s="21"/>
      <c r="BA169" s="9"/>
      <c r="BB169" s="9"/>
      <c r="BC169" s="9"/>
      <c r="BD169" s="38"/>
      <c r="BE169" s="9"/>
      <c r="BF169" s="9"/>
      <c r="BG169" s="9"/>
      <c r="BH169" s="9"/>
      <c r="BI169" s="9"/>
    </row>
    <row r="170" spans="1:61" ht="15.75">
      <c r="A170" s="70">
        <f t="shared" si="121"/>
        <v>4.9999999999998934E-3</v>
      </c>
      <c r="B170" s="5">
        <v>-4.4800000000000004</v>
      </c>
      <c r="C170" s="75">
        <v>2.95</v>
      </c>
      <c r="D170" s="75">
        <v>0.05</v>
      </c>
      <c r="G170" s="20">
        <f t="shared" si="117"/>
        <v>-0.3704912557118557</v>
      </c>
      <c r="H170" s="85">
        <f t="shared" si="118"/>
        <v>-0.36971789323517468</v>
      </c>
      <c r="I170" s="21">
        <f t="shared" si="139"/>
        <v>4.37</v>
      </c>
      <c r="J170" s="21">
        <f t="shared" si="140"/>
        <v>4.371666666666667</v>
      </c>
      <c r="K170" s="26">
        <f t="shared" si="141"/>
        <v>4.3483333333333327</v>
      </c>
      <c r="L170" s="26">
        <f t="shared" si="142"/>
        <v>-2.3333333333334316E-2</v>
      </c>
      <c r="M170" s="65">
        <f t="shared" si="143"/>
        <v>-2.1666666666667389E-2</v>
      </c>
      <c r="O170" s="14">
        <f t="shared" si="131"/>
        <v>0.74129558822934549</v>
      </c>
      <c r="P170" s="57">
        <f t="shared" si="122"/>
        <v>3.0100000000000001E-3</v>
      </c>
      <c r="U170" s="20">
        <f t="shared" si="123"/>
        <v>-2.3580328209355672</v>
      </c>
      <c r="V170" s="20">
        <f t="shared" si="124"/>
        <v>-2.3557127335055243</v>
      </c>
      <c r="W170" s="21">
        <f t="shared" si="144"/>
        <v>3.88</v>
      </c>
      <c r="X170" s="21">
        <f t="shared" si="149"/>
        <v>3.7900000000000005</v>
      </c>
      <c r="Y170" s="26">
        <f t="shared" si="150"/>
        <v>3.5933333333333328</v>
      </c>
      <c r="Z170" s="26">
        <f t="shared" si="151"/>
        <v>-0.19666666666666766</v>
      </c>
      <c r="AA170" s="65">
        <f t="shared" si="152"/>
        <v>-0.28666666666666707</v>
      </c>
      <c r="AB170" s="36"/>
      <c r="AC170" s="14"/>
      <c r="AD170" s="57"/>
      <c r="AE170" s="41"/>
      <c r="AF170" s="14"/>
      <c r="AI170" s="20">
        <f t="shared" si="125"/>
        <v>-3.0586992248067464</v>
      </c>
      <c r="AJ170" s="20">
        <f t="shared" si="126"/>
        <v>-3.0517389625166165</v>
      </c>
      <c r="AK170" s="21">
        <f t="shared" si="129"/>
        <v>3.2600000000000002</v>
      </c>
      <c r="AL170" s="21">
        <f t="shared" si="134"/>
        <v>3.15</v>
      </c>
      <c r="AM170" s="26">
        <f t="shared" si="135"/>
        <v>3.195074074074074</v>
      </c>
      <c r="AN170" s="26">
        <f t="shared" si="136"/>
        <v>4.5074074074074044E-2</v>
      </c>
      <c r="AO170" s="65">
        <f t="shared" si="137"/>
        <v>-6.4925925925926276E-2</v>
      </c>
      <c r="AP170" s="36"/>
      <c r="AQ170" s="14">
        <f t="shared" si="119"/>
        <v>-0.59076320420012907</v>
      </c>
      <c r="AR170" s="57">
        <f t="shared" si="138"/>
        <v>-3.9600000000000003E-2</v>
      </c>
      <c r="AS170" s="14"/>
      <c r="AT170" s="14"/>
      <c r="AU170" s="23"/>
      <c r="AV170" s="9"/>
      <c r="AW170" s="20"/>
      <c r="AX170" s="20"/>
      <c r="AY170" s="21"/>
      <c r="AZ170" s="21"/>
      <c r="BA170" s="9"/>
      <c r="BB170" s="9"/>
      <c r="BC170" s="9"/>
      <c r="BD170" s="38"/>
      <c r="BE170" s="9"/>
      <c r="BF170" s="9"/>
      <c r="BG170" s="9"/>
      <c r="BH170" s="9"/>
      <c r="BI170" s="9"/>
    </row>
    <row r="171" spans="1:61" ht="15.75">
      <c r="A171" s="70">
        <f t="shared" si="121"/>
        <v>5.0000000000007816E-3</v>
      </c>
      <c r="B171" s="5">
        <v>-4.4749999999999996</v>
      </c>
      <c r="C171" s="75">
        <v>2.86</v>
      </c>
      <c r="D171" s="75">
        <v>0.06</v>
      </c>
      <c r="G171" s="20">
        <f t="shared" ref="G171:G234" si="153">G170 + 0.00154672495336205</f>
        <v>-0.36894453075849365</v>
      </c>
      <c r="H171" s="85">
        <f t="shared" ref="H171:H234" si="154">H170 + 0.00154672495336205</f>
        <v>-0.36817116828181262</v>
      </c>
      <c r="I171" s="21">
        <f t="shared" si="139"/>
        <v>4.4000000000000004</v>
      </c>
      <c r="J171" s="21">
        <f t="shared" si="140"/>
        <v>4.371666666666667</v>
      </c>
      <c r="K171" s="26">
        <f t="shared" si="141"/>
        <v>4.3805555555555555</v>
      </c>
      <c r="L171" s="26">
        <f t="shared" si="142"/>
        <v>8.888888888888502E-3</v>
      </c>
      <c r="M171" s="65">
        <f t="shared" si="143"/>
        <v>-1.9444444444444819E-2</v>
      </c>
      <c r="O171" s="14">
        <f t="shared" si="131"/>
        <v>0.99929072001140218</v>
      </c>
      <c r="P171" s="57">
        <f t="shared" si="122"/>
        <v>3.0100000000000001E-3</v>
      </c>
      <c r="U171" s="20">
        <f t="shared" si="123"/>
        <v>-2.353392646075481</v>
      </c>
      <c r="V171" s="20">
        <f t="shared" si="124"/>
        <v>-2.3510725586454382</v>
      </c>
      <c r="W171" s="21">
        <f t="shared" si="144"/>
        <v>3.6500000000000004</v>
      </c>
      <c r="X171" s="21">
        <f t="shared" si="149"/>
        <v>3.6133333333333333</v>
      </c>
      <c r="Y171" s="26">
        <f t="shared" si="150"/>
        <v>3.5944444444444446</v>
      </c>
      <c r="Z171" s="26">
        <f t="shared" si="151"/>
        <v>-1.8888888888888733E-2</v>
      </c>
      <c r="AA171" s="65">
        <f t="shared" si="152"/>
        <v>-5.5555555555555802E-2</v>
      </c>
      <c r="AB171" s="36"/>
      <c r="AC171" s="14"/>
      <c r="AD171" s="57"/>
      <c r="AE171" s="41"/>
      <c r="AF171" s="14"/>
      <c r="AI171" s="20">
        <f t="shared" si="125"/>
        <v>-3.0447787002264879</v>
      </c>
      <c r="AJ171" s="20">
        <f t="shared" si="126"/>
        <v>-3.037818437936358</v>
      </c>
      <c r="AK171" s="21">
        <f t="shared" si="129"/>
        <v>3.16</v>
      </c>
      <c r="AL171" s="21">
        <f t="shared" si="134"/>
        <v>3.244444444444444</v>
      </c>
      <c r="AM171" s="26">
        <f t="shared" si="135"/>
        <v>3.2147407407407407</v>
      </c>
      <c r="AN171" s="26">
        <f t="shared" si="136"/>
        <v>-2.9703703703703344E-2</v>
      </c>
      <c r="AO171" s="65">
        <f t="shared" si="137"/>
        <v>5.4740740740740534E-2</v>
      </c>
      <c r="AP171" s="36"/>
      <c r="AQ171" s="14">
        <f t="shared" si="119"/>
        <v>-0.97118083175857295</v>
      </c>
      <c r="AR171" s="57">
        <f t="shared" si="138"/>
        <v>-3.9600000000000003E-2</v>
      </c>
      <c r="AS171" s="14"/>
      <c r="AT171" s="14"/>
      <c r="AU171" s="23"/>
      <c r="AV171" s="9"/>
      <c r="AW171" s="20"/>
      <c r="AX171" s="20"/>
      <c r="AY171" s="21"/>
      <c r="AZ171" s="21"/>
      <c r="BA171" s="9"/>
      <c r="BB171" s="9"/>
      <c r="BC171" s="9"/>
      <c r="BD171" s="38"/>
      <c r="BE171" s="9"/>
      <c r="BF171" s="9"/>
      <c r="BG171" s="9"/>
      <c r="BH171" s="9"/>
      <c r="BI171" s="9"/>
    </row>
    <row r="172" spans="1:61" ht="15.75">
      <c r="A172" s="70">
        <f t="shared" si="121"/>
        <v>4.9999999999998934E-3</v>
      </c>
      <c r="B172" s="5">
        <v>-4.47</v>
      </c>
      <c r="C172" s="75">
        <v>2.87</v>
      </c>
      <c r="D172" s="75">
        <v>0.06</v>
      </c>
      <c r="G172" s="20">
        <f t="shared" si="153"/>
        <v>-0.36739780580513159</v>
      </c>
      <c r="H172" s="85">
        <f t="shared" si="154"/>
        <v>-0.36662444332845057</v>
      </c>
      <c r="I172" s="21">
        <f t="shared" si="139"/>
        <v>4.3450000000000006</v>
      </c>
      <c r="J172" s="21">
        <f t="shared" si="140"/>
        <v>4.4016666666666673</v>
      </c>
      <c r="K172" s="26">
        <f t="shared" si="141"/>
        <v>4.4083333333333332</v>
      </c>
      <c r="L172" s="26">
        <f t="shared" si="142"/>
        <v>6.6666666666659324E-3</v>
      </c>
      <c r="M172" s="65">
        <f t="shared" si="143"/>
        <v>6.3333333333332575E-2</v>
      </c>
      <c r="O172" s="14">
        <f t="shared" si="131"/>
        <v>0.78970661802083331</v>
      </c>
      <c r="P172" s="57">
        <f t="shared" si="122"/>
        <v>3.0100000000000001E-3</v>
      </c>
      <c r="U172" s="20">
        <f t="shared" si="123"/>
        <v>-2.3487524712153949</v>
      </c>
      <c r="V172" s="20">
        <f t="shared" si="124"/>
        <v>-2.346432383785352</v>
      </c>
      <c r="W172" s="21">
        <f t="shared" si="144"/>
        <v>3.31</v>
      </c>
      <c r="X172" s="21">
        <f t="shared" si="149"/>
        <v>3.4083333333333337</v>
      </c>
      <c r="Y172" s="26">
        <f t="shared" si="150"/>
        <v>3.5905555555555555</v>
      </c>
      <c r="Z172" s="26">
        <f t="shared" si="151"/>
        <v>0.18222222222222184</v>
      </c>
      <c r="AA172" s="65">
        <f t="shared" si="152"/>
        <v>0.28055555555555545</v>
      </c>
      <c r="AB172" s="36"/>
      <c r="AC172" s="14"/>
      <c r="AD172" s="57"/>
      <c r="AE172" s="41"/>
      <c r="AF172" s="14"/>
      <c r="AI172" s="20">
        <f t="shared" si="125"/>
        <v>-3.0308581756462294</v>
      </c>
      <c r="AJ172" s="20">
        <f t="shared" si="126"/>
        <v>-3.0238979133560995</v>
      </c>
      <c r="AK172" s="21">
        <f t="shared" si="129"/>
        <v>3.313333333333333</v>
      </c>
      <c r="AL172" s="21">
        <f t="shared" si="134"/>
        <v>3.3155555555555551</v>
      </c>
      <c r="AM172" s="26">
        <f t="shared" si="135"/>
        <v>3.2317777777777774</v>
      </c>
      <c r="AN172" s="26">
        <f t="shared" si="136"/>
        <v>-8.3777777777777729E-2</v>
      </c>
      <c r="AO172" s="65">
        <f t="shared" si="137"/>
        <v>-8.1555555555555603E-2</v>
      </c>
      <c r="AP172" s="36"/>
      <c r="AQ172" s="14">
        <f t="shared" si="119"/>
        <v>-0.89717215466452105</v>
      </c>
      <c r="AR172" s="57">
        <f t="shared" si="138"/>
        <v>-3.9600000000000003E-2</v>
      </c>
      <c r="AS172" s="14"/>
      <c r="AT172" s="14"/>
      <c r="AU172" s="23"/>
      <c r="AV172" s="9"/>
      <c r="AW172" s="20"/>
      <c r="AX172" s="20"/>
      <c r="AY172" s="21"/>
      <c r="AZ172" s="21"/>
      <c r="BA172" s="9"/>
      <c r="BB172" s="9"/>
      <c r="BC172" s="9"/>
      <c r="BD172" s="38"/>
      <c r="BE172" s="9"/>
      <c r="BF172" s="9"/>
      <c r="BG172" s="9"/>
      <c r="BH172" s="9"/>
      <c r="BI172" s="9"/>
    </row>
    <row r="173" spans="1:61" ht="15.75">
      <c r="A173" s="70">
        <f t="shared" si="121"/>
        <v>4.9999999999998934E-3</v>
      </c>
      <c r="B173" s="5">
        <v>-4.4649999999999999</v>
      </c>
      <c r="C173" s="75">
        <v>2.85</v>
      </c>
      <c r="D173" s="75">
        <v>0.05</v>
      </c>
      <c r="G173" s="20">
        <f t="shared" si="153"/>
        <v>-0.36585108085176954</v>
      </c>
      <c r="H173" s="85">
        <f t="shared" si="154"/>
        <v>-0.36507771837508851</v>
      </c>
      <c r="I173" s="21">
        <f t="shared" si="139"/>
        <v>4.46</v>
      </c>
      <c r="J173" s="21">
        <f t="shared" si="140"/>
        <v>4.416666666666667</v>
      </c>
      <c r="K173" s="26">
        <f t="shared" si="141"/>
        <v>4.4305555555555562</v>
      </c>
      <c r="L173" s="26">
        <f t="shared" si="142"/>
        <v>1.3888888888889284E-2</v>
      </c>
      <c r="M173" s="65">
        <f t="shared" si="143"/>
        <v>-2.9444444444443718E-2</v>
      </c>
      <c r="O173" s="14">
        <f t="shared" si="131"/>
        <v>0.21061001284689246</v>
      </c>
      <c r="P173" s="57">
        <f t="shared" si="122"/>
        <v>3.0100000000000001E-3</v>
      </c>
      <c r="U173" s="20">
        <f t="shared" si="123"/>
        <v>-2.3441122963553087</v>
      </c>
      <c r="V173" s="20">
        <f t="shared" si="124"/>
        <v>-2.3417922089252659</v>
      </c>
      <c r="W173" s="21">
        <f t="shared" si="144"/>
        <v>3.2650000000000001</v>
      </c>
      <c r="X173" s="21">
        <f t="shared" si="149"/>
        <v>3.3049999999999997</v>
      </c>
      <c r="Y173" s="26">
        <f t="shared" si="150"/>
        <v>3.5561111111111114</v>
      </c>
      <c r="Z173" s="26">
        <f t="shared" si="151"/>
        <v>0.25111111111111173</v>
      </c>
      <c r="AA173" s="65">
        <f t="shared" si="152"/>
        <v>0.29111111111111132</v>
      </c>
      <c r="AB173" s="36"/>
      <c r="AC173" s="14"/>
      <c r="AD173" s="57"/>
      <c r="AE173" s="41"/>
      <c r="AF173" s="14"/>
      <c r="AI173" s="20">
        <f t="shared" si="125"/>
        <v>-3.0169376510659709</v>
      </c>
      <c r="AJ173" s="20">
        <f t="shared" si="126"/>
        <v>-3.009977388775841</v>
      </c>
      <c r="AK173" s="21">
        <f t="shared" si="129"/>
        <v>3.4733333333333332</v>
      </c>
      <c r="AL173" s="21">
        <f t="shared" si="134"/>
        <v>3.3402222222222222</v>
      </c>
      <c r="AM173" s="26">
        <f t="shared" si="135"/>
        <v>3.234</v>
      </c>
      <c r="AN173" s="26">
        <f t="shared" si="136"/>
        <v>-0.10622222222222222</v>
      </c>
      <c r="AO173" s="65">
        <f t="shared" si="137"/>
        <v>-0.23933333333333318</v>
      </c>
      <c r="AP173" s="36"/>
      <c r="AQ173" s="14">
        <f t="shared" si="119"/>
        <v>-0.40336665544508488</v>
      </c>
      <c r="AR173" s="57">
        <f t="shared" si="138"/>
        <v>-3.9600000000000003E-2</v>
      </c>
      <c r="AS173" s="14"/>
      <c r="AT173" s="14"/>
      <c r="AU173" s="23"/>
      <c r="AV173" s="9"/>
      <c r="AW173" s="20"/>
      <c r="AX173" s="20"/>
      <c r="AY173" s="21"/>
      <c r="AZ173" s="21"/>
      <c r="BA173" s="9"/>
      <c r="BB173" s="9"/>
      <c r="BC173" s="9"/>
      <c r="BD173" s="38"/>
      <c r="BE173" s="9"/>
      <c r="BF173" s="9"/>
      <c r="BG173" s="9"/>
      <c r="BH173" s="9"/>
      <c r="BI173" s="9"/>
    </row>
    <row r="174" spans="1:61" ht="15.75">
      <c r="A174" s="70">
        <f t="shared" si="121"/>
        <v>4.9999999999998934E-3</v>
      </c>
      <c r="B174" s="5">
        <v>-4.46</v>
      </c>
      <c r="C174" s="75">
        <v>2.85</v>
      </c>
      <c r="D174" s="75">
        <v>0.04</v>
      </c>
      <c r="G174" s="20">
        <f t="shared" si="153"/>
        <v>-0.36430435589840748</v>
      </c>
      <c r="H174" s="85">
        <f t="shared" si="154"/>
        <v>-0.36353099342172646</v>
      </c>
      <c r="I174" s="21">
        <f t="shared" si="139"/>
        <v>4.4450000000000003</v>
      </c>
      <c r="J174" s="21">
        <f t="shared" si="140"/>
        <v>4.4683333333333337</v>
      </c>
      <c r="K174" s="26">
        <f t="shared" si="141"/>
        <v>4.4550000000000001</v>
      </c>
      <c r="L174" s="26">
        <f t="shared" si="142"/>
        <v>-1.3333333333333641E-2</v>
      </c>
      <c r="M174" s="65">
        <f t="shared" si="143"/>
        <v>9.9999999999997868E-3</v>
      </c>
      <c r="O174" s="14">
        <f t="shared" si="131"/>
        <v>-0.46703335800769724</v>
      </c>
      <c r="P174" s="57">
        <f t="shared" si="122"/>
        <v>3.0100000000000001E-3</v>
      </c>
      <c r="U174" s="20">
        <f t="shared" si="123"/>
        <v>-2.3394721214952225</v>
      </c>
      <c r="V174" s="20">
        <f t="shared" si="124"/>
        <v>-2.3371520340651797</v>
      </c>
      <c r="W174" s="21">
        <f t="shared" si="144"/>
        <v>3.34</v>
      </c>
      <c r="X174" s="21">
        <f t="shared" si="149"/>
        <v>3.375</v>
      </c>
      <c r="Y174" s="26">
        <f t="shared" si="150"/>
        <v>3.5466666666666664</v>
      </c>
      <c r="Z174" s="26">
        <f t="shared" si="151"/>
        <v>0.17166666666666641</v>
      </c>
      <c r="AA174" s="65">
        <f t="shared" si="152"/>
        <v>0.20666666666666655</v>
      </c>
      <c r="AB174" s="36"/>
      <c r="AC174" s="14"/>
      <c r="AD174" s="57"/>
      <c r="AE174" s="41"/>
      <c r="AF174" s="14"/>
      <c r="AI174" s="20">
        <f t="shared" si="125"/>
        <v>-3.0030171264857124</v>
      </c>
      <c r="AJ174" s="20">
        <f t="shared" si="126"/>
        <v>-2.9960568641955825</v>
      </c>
      <c r="AK174" s="21">
        <f t="shared" si="129"/>
        <v>3.2340000000000004</v>
      </c>
      <c r="AL174" s="21">
        <f t="shared" si="134"/>
        <v>3.3264444444444443</v>
      </c>
      <c r="AM174" s="26">
        <f t="shared" si="135"/>
        <v>3.241333333333333</v>
      </c>
      <c r="AN174" s="26">
        <f t="shared" si="136"/>
        <v>-8.5111111111111359E-2</v>
      </c>
      <c r="AO174" s="65">
        <f t="shared" si="137"/>
        <v>7.3333333333325257E-3</v>
      </c>
      <c r="AP174" s="36"/>
      <c r="AQ174" s="14">
        <f t="shared" si="119"/>
        <v>0.27917858477813851</v>
      </c>
      <c r="AR174" s="57">
        <f t="shared" si="138"/>
        <v>-3.9600000000000003E-2</v>
      </c>
      <c r="AS174" s="14"/>
      <c r="AT174" s="14"/>
      <c r="AU174" s="23"/>
      <c r="AV174" s="9"/>
      <c r="AW174" s="20"/>
      <c r="AX174" s="20"/>
      <c r="AY174" s="21"/>
      <c r="AZ174" s="21"/>
      <c r="BA174" s="9"/>
      <c r="BB174" s="9"/>
      <c r="BC174" s="9"/>
      <c r="BD174" s="38"/>
      <c r="BE174" s="9"/>
      <c r="BF174" s="9"/>
      <c r="BG174" s="9"/>
      <c r="BH174" s="9"/>
      <c r="BI174" s="9"/>
    </row>
    <row r="175" spans="1:61" ht="15.75">
      <c r="A175" s="70">
        <f t="shared" si="121"/>
        <v>4.9999999999998934E-3</v>
      </c>
      <c r="B175" s="5">
        <v>-4.4550000000000001</v>
      </c>
      <c r="C175" s="75">
        <v>2.95</v>
      </c>
      <c r="D175" s="75">
        <v>0.05</v>
      </c>
      <c r="G175" s="20">
        <f t="shared" si="153"/>
        <v>-0.36275763094504543</v>
      </c>
      <c r="H175" s="85">
        <f t="shared" si="154"/>
        <v>-0.3619842684683644</v>
      </c>
      <c r="I175" s="21">
        <f t="shared" si="139"/>
        <v>4.5</v>
      </c>
      <c r="J175" s="21">
        <f t="shared" si="140"/>
        <v>4.4883333333333333</v>
      </c>
      <c r="K175" s="26">
        <f t="shared" si="141"/>
        <v>4.4649999999999999</v>
      </c>
      <c r="L175" s="26">
        <f t="shared" si="142"/>
        <v>-2.3333333333333428E-2</v>
      </c>
      <c r="M175" s="65">
        <f t="shared" si="143"/>
        <v>-3.5000000000000142E-2</v>
      </c>
      <c r="O175" s="14">
        <f t="shared" si="131"/>
        <v>-0.92614663015285925</v>
      </c>
      <c r="P175" s="57">
        <f t="shared" si="122"/>
        <v>3.0100000000000001E-3</v>
      </c>
      <c r="T175" s="2"/>
      <c r="U175" s="20">
        <f t="shared" si="123"/>
        <v>-2.3348319466351364</v>
      </c>
      <c r="V175" s="20">
        <f t="shared" si="124"/>
        <v>-2.3325118592050935</v>
      </c>
      <c r="W175" s="21">
        <f t="shared" si="144"/>
        <v>3.52</v>
      </c>
      <c r="X175" s="21">
        <f t="shared" si="149"/>
        <v>3.5</v>
      </c>
      <c r="Y175" s="26">
        <f t="shared" si="150"/>
        <v>3.5288888888888885</v>
      </c>
      <c r="Z175" s="26">
        <f t="shared" si="151"/>
        <v>2.888888888888852E-2</v>
      </c>
      <c r="AA175" s="65">
        <f t="shared" si="152"/>
        <v>8.888888888888502E-3</v>
      </c>
      <c r="AB175" s="36"/>
      <c r="AC175" s="14"/>
      <c r="AD175" s="57"/>
      <c r="AE175" s="41"/>
      <c r="AF175" s="14"/>
      <c r="AI175" s="20">
        <f t="shared" si="125"/>
        <v>-2.9890966019054539</v>
      </c>
      <c r="AJ175" s="20">
        <f t="shared" si="126"/>
        <v>-2.982136339615324</v>
      </c>
      <c r="AK175" s="21">
        <f t="shared" si="129"/>
        <v>3.2719999999999998</v>
      </c>
      <c r="AL175" s="21">
        <f t="shared" si="134"/>
        <v>3.2686666666666664</v>
      </c>
      <c r="AM175" s="26">
        <f t="shared" si="135"/>
        <v>3.2639259259259261</v>
      </c>
      <c r="AN175" s="26">
        <f t="shared" si="136"/>
        <v>-4.740740740740268E-3</v>
      </c>
      <c r="AO175" s="65">
        <f t="shared" si="137"/>
        <v>-8.0740740740736783E-3</v>
      </c>
      <c r="AP175" s="36"/>
      <c r="AQ175" s="14">
        <f t="shared" si="119"/>
        <v>0.83109306245929127</v>
      </c>
      <c r="AR175" s="57">
        <f t="shared" si="138"/>
        <v>-3.9600000000000003E-2</v>
      </c>
      <c r="AS175" s="14"/>
      <c r="AT175" s="14"/>
      <c r="AU175" s="23"/>
      <c r="AV175" s="9"/>
      <c r="AW175" s="20"/>
      <c r="AX175" s="20"/>
      <c r="AY175" s="21"/>
      <c r="AZ175" s="21"/>
      <c r="BA175" s="9"/>
      <c r="BB175" s="9"/>
      <c r="BC175" s="9"/>
      <c r="BD175" s="38"/>
      <c r="BE175" s="9"/>
      <c r="BF175" s="9"/>
      <c r="BG175" s="9"/>
      <c r="BH175" s="9"/>
      <c r="BI175" s="9"/>
    </row>
    <row r="176" spans="1:61" ht="15.75">
      <c r="A176" s="70">
        <f t="shared" si="121"/>
        <v>4.9999999999998934E-3</v>
      </c>
      <c r="B176" s="5">
        <v>-4.45</v>
      </c>
      <c r="C176" s="75">
        <v>3.03</v>
      </c>
      <c r="D176" s="75">
        <v>0.05</v>
      </c>
      <c r="G176" s="20">
        <f t="shared" si="153"/>
        <v>-0.36121090599168337</v>
      </c>
      <c r="H176" s="85">
        <f t="shared" si="154"/>
        <v>-0.36043754351500235</v>
      </c>
      <c r="I176" s="21">
        <f t="shared" si="139"/>
        <v>4.5199999999999996</v>
      </c>
      <c r="J176" s="21">
        <f t="shared" si="140"/>
        <v>4.503333333333333</v>
      </c>
      <c r="K176" s="26">
        <f t="shared" si="141"/>
        <v>4.4755555555555553</v>
      </c>
      <c r="L176" s="26">
        <f t="shared" si="142"/>
        <v>-2.7777777777777679E-2</v>
      </c>
      <c r="M176" s="65">
        <f t="shared" si="143"/>
        <v>-4.4444444444444287E-2</v>
      </c>
      <c r="O176" s="14">
        <f t="shared" si="131"/>
        <v>-0.95190560107624222</v>
      </c>
      <c r="P176" s="57">
        <f t="shared" si="122"/>
        <v>3.0100000000000001E-3</v>
      </c>
      <c r="U176" s="20">
        <f t="shared" si="123"/>
        <v>-2.3301917717750502</v>
      </c>
      <c r="V176" s="20">
        <f t="shared" si="124"/>
        <v>-2.3278716843450074</v>
      </c>
      <c r="W176" s="21">
        <f t="shared" si="144"/>
        <v>3.64</v>
      </c>
      <c r="X176" s="21">
        <f t="shared" si="149"/>
        <v>3.5733333333333337</v>
      </c>
      <c r="Y176" s="26">
        <f t="shared" si="150"/>
        <v>3.514444444444444</v>
      </c>
      <c r="Z176" s="26">
        <f t="shared" si="151"/>
        <v>-5.8888888888889657E-2</v>
      </c>
      <c r="AA176" s="65">
        <f t="shared" si="152"/>
        <v>-0.12555555555555609</v>
      </c>
      <c r="AB176" s="36"/>
      <c r="AC176" s="14"/>
      <c r="AD176" s="57"/>
      <c r="AE176" s="41"/>
      <c r="AF176" s="14"/>
      <c r="AI176" s="20">
        <f t="shared" si="125"/>
        <v>-2.9751760773251954</v>
      </c>
      <c r="AJ176" s="20">
        <f t="shared" si="126"/>
        <v>-2.9682158150350655</v>
      </c>
      <c r="AK176" s="21">
        <f t="shared" si="129"/>
        <v>3.2999999999999994</v>
      </c>
      <c r="AL176" s="21">
        <f t="shared" si="134"/>
        <v>3.2117777777777774</v>
      </c>
      <c r="AM176" s="26">
        <f t="shared" si="135"/>
        <v>3.2850370370370374</v>
      </c>
      <c r="AN176" s="26">
        <f t="shared" si="136"/>
        <v>7.3259259259260023E-2</v>
      </c>
      <c r="AO176" s="65">
        <f t="shared" si="137"/>
        <v>-1.4962962962961956E-2</v>
      </c>
      <c r="AP176" s="36"/>
      <c r="AQ176" s="14">
        <f t="shared" si="119"/>
        <v>0.99412985964522216</v>
      </c>
      <c r="AR176" s="57">
        <f t="shared" si="138"/>
        <v>-3.9600000000000003E-2</v>
      </c>
      <c r="AS176" s="14"/>
      <c r="AT176" s="14"/>
      <c r="AU176" s="23"/>
      <c r="AV176" s="9"/>
      <c r="AW176" s="20"/>
      <c r="AX176" s="20"/>
      <c r="AY176" s="21"/>
      <c r="AZ176" s="21"/>
      <c r="BA176" s="9"/>
      <c r="BB176" s="9"/>
      <c r="BC176" s="9"/>
      <c r="BD176" s="38"/>
      <c r="BE176" s="9"/>
      <c r="BF176" s="9"/>
      <c r="BG176" s="9"/>
      <c r="BH176" s="9"/>
      <c r="BI176" s="9"/>
    </row>
    <row r="177" spans="1:61" ht="15.75">
      <c r="A177" s="70">
        <f t="shared" si="121"/>
        <v>4.9999999999998934E-3</v>
      </c>
      <c r="B177" s="5">
        <v>-4.4450000000000003</v>
      </c>
      <c r="C177" s="75">
        <v>2.9</v>
      </c>
      <c r="D177" s="75">
        <v>0.05</v>
      </c>
      <c r="G177" s="20">
        <f t="shared" si="153"/>
        <v>-0.35966418103832132</v>
      </c>
      <c r="H177" s="85">
        <f t="shared" si="154"/>
        <v>-0.35889081856164029</v>
      </c>
      <c r="I177" s="21">
        <f t="shared" si="139"/>
        <v>4.49</v>
      </c>
      <c r="J177" s="21">
        <f t="shared" si="140"/>
        <v>4.5249999999999995</v>
      </c>
      <c r="K177" s="26">
        <f t="shared" si="141"/>
        <v>4.4894444444444437</v>
      </c>
      <c r="L177" s="26">
        <f t="shared" si="142"/>
        <v>-3.5555555555555785E-2</v>
      </c>
      <c r="M177" s="65">
        <f t="shared" si="143"/>
        <v>-5.5555555555653058E-4</v>
      </c>
      <c r="O177" s="14">
        <f t="shared" si="131"/>
        <v>-0.53225736200369644</v>
      </c>
      <c r="P177" s="57">
        <f t="shared" si="122"/>
        <v>3.0100000000000001E-3</v>
      </c>
      <c r="U177" s="20">
        <f t="shared" si="123"/>
        <v>-2.325551596914964</v>
      </c>
      <c r="V177" s="20">
        <f t="shared" si="124"/>
        <v>-2.3232315094849212</v>
      </c>
      <c r="W177" s="21">
        <f t="shared" si="144"/>
        <v>3.56</v>
      </c>
      <c r="X177" s="21">
        <f t="shared" si="149"/>
        <v>3.6516666666666668</v>
      </c>
      <c r="Y177" s="26">
        <f t="shared" si="150"/>
        <v>3.5194444444444439</v>
      </c>
      <c r="Z177" s="26">
        <f t="shared" si="151"/>
        <v>-0.13222222222222291</v>
      </c>
      <c r="AA177" s="65">
        <f t="shared" si="152"/>
        <v>-4.0555555555556122E-2</v>
      </c>
      <c r="AB177" s="36"/>
      <c r="AC177" s="14"/>
      <c r="AD177" s="57"/>
      <c r="AE177" s="41"/>
      <c r="AF177" s="14"/>
      <c r="AI177" s="20">
        <f t="shared" si="125"/>
        <v>-2.9612555527449369</v>
      </c>
      <c r="AJ177" s="20">
        <f t="shared" si="126"/>
        <v>-2.954295290454807</v>
      </c>
      <c r="AK177" s="21">
        <f t="shared" si="129"/>
        <v>3.063333333333333</v>
      </c>
      <c r="AL177" s="21">
        <f t="shared" si="134"/>
        <v>3.153111111111111</v>
      </c>
      <c r="AM177" s="26">
        <f t="shared" si="135"/>
        <v>3.2783703703703706</v>
      </c>
      <c r="AN177" s="26">
        <f t="shared" si="136"/>
        <v>0.12525925925925963</v>
      </c>
      <c r="AO177" s="65">
        <f t="shared" si="137"/>
        <v>0.21503703703703758</v>
      </c>
      <c r="AP177" s="36"/>
      <c r="AQ177" s="14">
        <f t="shared" si="119"/>
        <v>0.69200224698045609</v>
      </c>
      <c r="AR177" s="57">
        <f t="shared" si="138"/>
        <v>-3.9600000000000003E-2</v>
      </c>
      <c r="AS177" s="14"/>
      <c r="AT177" s="14"/>
      <c r="AU177" s="23"/>
      <c r="AV177" s="9"/>
      <c r="AW177" s="20"/>
      <c r="AX177" s="20"/>
      <c r="AY177" s="21"/>
      <c r="AZ177" s="21"/>
      <c r="BA177" s="9"/>
      <c r="BB177" s="9"/>
      <c r="BC177" s="9"/>
      <c r="BD177" s="38"/>
      <c r="BE177" s="9"/>
      <c r="BF177" s="9"/>
      <c r="BG177" s="9"/>
      <c r="BH177" s="9"/>
      <c r="BI177" s="9"/>
    </row>
    <row r="178" spans="1:61" ht="15.75">
      <c r="A178" s="70">
        <f t="shared" si="121"/>
        <v>4.9999999999998934E-3</v>
      </c>
      <c r="B178" s="5">
        <v>-4.4400000000000004</v>
      </c>
      <c r="C178" s="75">
        <v>2.88</v>
      </c>
      <c r="D178" s="75">
        <v>0.05</v>
      </c>
      <c r="G178" s="20">
        <f t="shared" si="153"/>
        <v>-0.35811745608495926</v>
      </c>
      <c r="H178" s="85">
        <f t="shared" si="154"/>
        <v>-0.35734409360827823</v>
      </c>
      <c r="I178" s="21">
        <f t="shared" si="139"/>
        <v>4.5649999999999995</v>
      </c>
      <c r="J178" s="21">
        <f t="shared" si="140"/>
        <v>4.5049999999999999</v>
      </c>
      <c r="K178" s="26">
        <f t="shared" si="141"/>
        <v>4.5094444444444441</v>
      </c>
      <c r="L178" s="26">
        <f t="shared" si="142"/>
        <v>4.444444444444251E-3</v>
      </c>
      <c r="M178" s="65">
        <f t="shared" si="143"/>
        <v>-5.5555555555555358E-2</v>
      </c>
      <c r="O178" s="14">
        <f t="shared" si="131"/>
        <v>0.13644001213202733</v>
      </c>
      <c r="P178" s="57">
        <f t="shared" si="122"/>
        <v>3.0100000000000001E-3</v>
      </c>
      <c r="U178" s="20">
        <f t="shared" si="123"/>
        <v>-2.3209114220548779</v>
      </c>
      <c r="V178" s="20">
        <f t="shared" si="124"/>
        <v>-2.318591334624835</v>
      </c>
      <c r="W178" s="21">
        <f t="shared" si="144"/>
        <v>3.7549999999999999</v>
      </c>
      <c r="X178" s="21">
        <f t="shared" si="149"/>
        <v>3.6783333333333332</v>
      </c>
      <c r="Y178" s="26">
        <f t="shared" si="150"/>
        <v>3.5211111111111113</v>
      </c>
      <c r="Z178" s="26">
        <f t="shared" si="151"/>
        <v>-0.15722222222222193</v>
      </c>
      <c r="AA178" s="65">
        <f t="shared" si="152"/>
        <v>-0.23388888888888859</v>
      </c>
      <c r="AB178" s="36"/>
      <c r="AC178" s="14"/>
      <c r="AD178" s="57"/>
      <c r="AE178" s="41"/>
      <c r="AF178" s="14"/>
      <c r="AI178" s="20">
        <f t="shared" si="125"/>
        <v>-2.9473350281646784</v>
      </c>
      <c r="AJ178" s="20">
        <f t="shared" si="126"/>
        <v>-2.9403747658745485</v>
      </c>
      <c r="AK178" s="21">
        <f t="shared" si="129"/>
        <v>3.0960000000000001</v>
      </c>
      <c r="AL178" s="21">
        <f t="shared" si="134"/>
        <v>3.207555555555555</v>
      </c>
      <c r="AM178" s="26">
        <f t="shared" si="135"/>
        <v>3.2786666666666666</v>
      </c>
      <c r="AN178" s="26">
        <f t="shared" si="136"/>
        <v>7.1111111111111569E-2</v>
      </c>
      <c r="AO178" s="65">
        <f t="shared" si="137"/>
        <v>0.18266666666666653</v>
      </c>
      <c r="AP178" s="36"/>
      <c r="AQ178" s="14">
        <f t="shared" si="119"/>
        <v>6.6079092205241163E-2</v>
      </c>
      <c r="AR178" s="57">
        <f t="shared" si="138"/>
        <v>-3.9600000000000003E-2</v>
      </c>
      <c r="AS178" s="14"/>
      <c r="AT178" s="14"/>
      <c r="AU178" s="23"/>
      <c r="AV178" s="9"/>
      <c r="AW178" s="20"/>
      <c r="AX178" s="20"/>
      <c r="AY178" s="21"/>
      <c r="AZ178" s="21"/>
      <c r="BA178" s="9"/>
      <c r="BB178" s="9"/>
      <c r="BC178" s="9"/>
      <c r="BD178" s="38"/>
      <c r="BE178" s="9"/>
      <c r="BF178" s="9"/>
      <c r="BG178" s="9"/>
      <c r="BH178" s="9"/>
      <c r="BI178" s="9"/>
    </row>
    <row r="179" spans="1:61" ht="15.75">
      <c r="A179" s="70">
        <f t="shared" si="121"/>
        <v>5.0000000000007816E-3</v>
      </c>
      <c r="B179" s="5">
        <v>-4.4349999999999996</v>
      </c>
      <c r="C179" s="75">
        <v>2.92</v>
      </c>
      <c r="D179" s="75">
        <v>0.06</v>
      </c>
      <c r="G179" s="20">
        <f t="shared" si="153"/>
        <v>-0.35657073113159721</v>
      </c>
      <c r="H179" s="85">
        <f t="shared" si="154"/>
        <v>-0.35579736865491618</v>
      </c>
      <c r="I179" s="21">
        <f t="shared" si="139"/>
        <v>4.46</v>
      </c>
      <c r="J179" s="21">
        <f t="shared" si="140"/>
        <v>4.5066666666666668</v>
      </c>
      <c r="K179" s="26">
        <f t="shared" si="141"/>
        <v>4.5316666666666663</v>
      </c>
      <c r="L179" s="26">
        <f t="shared" si="142"/>
        <v>2.4999999999999467E-2</v>
      </c>
      <c r="M179" s="65">
        <f t="shared" si="143"/>
        <v>7.1666666666666323E-2</v>
      </c>
      <c r="O179" s="14">
        <f t="shared" si="131"/>
        <v>0.74129558822938824</v>
      </c>
      <c r="P179" s="57">
        <f t="shared" si="122"/>
        <v>3.0100000000000001E-3</v>
      </c>
      <c r="U179" s="20">
        <f t="shared" si="123"/>
        <v>-2.3162712471947917</v>
      </c>
      <c r="V179" s="20">
        <f t="shared" si="124"/>
        <v>-2.3139511597647489</v>
      </c>
      <c r="W179" s="21">
        <f t="shared" si="144"/>
        <v>3.72</v>
      </c>
      <c r="X179" s="21">
        <f t="shared" si="149"/>
        <v>3.6649999999999996</v>
      </c>
      <c r="Y179" s="26">
        <f t="shared" si="150"/>
        <v>3.5233333333333334</v>
      </c>
      <c r="Z179" s="26">
        <f t="shared" si="151"/>
        <v>-0.14166666666666616</v>
      </c>
      <c r="AA179" s="65">
        <f t="shared" si="152"/>
        <v>-0.19666666666666677</v>
      </c>
      <c r="AB179" s="36"/>
      <c r="AC179" s="14"/>
      <c r="AD179" s="57"/>
      <c r="AE179" s="41"/>
      <c r="AF179" s="14"/>
      <c r="AI179" s="20">
        <f t="shared" si="125"/>
        <v>-2.9334145035844199</v>
      </c>
      <c r="AJ179" s="20">
        <f t="shared" si="126"/>
        <v>-2.92645424129429</v>
      </c>
      <c r="AK179" s="21">
        <f t="shared" si="129"/>
        <v>3.4633333333333334</v>
      </c>
      <c r="AL179" s="21">
        <f t="shared" si="134"/>
        <v>3.3031111111111109</v>
      </c>
      <c r="AM179" s="26">
        <f t="shared" si="135"/>
        <v>3.2880370370370375</v>
      </c>
      <c r="AN179" s="26">
        <f t="shared" si="136"/>
        <v>-1.5074074074073351E-2</v>
      </c>
      <c r="AO179" s="65">
        <f t="shared" si="137"/>
        <v>-0.17529629629629584</v>
      </c>
      <c r="AP179" s="36"/>
      <c r="AQ179" s="14">
        <f t="shared" si="119"/>
        <v>-0.59076320420013462</v>
      </c>
      <c r="AR179" s="57">
        <f t="shared" si="138"/>
        <v>-3.9600000000000003E-2</v>
      </c>
      <c r="AS179" s="14"/>
      <c r="AT179" s="14"/>
      <c r="AU179" s="23"/>
      <c r="AV179" s="9"/>
      <c r="AW179" s="20"/>
      <c r="AX179" s="20"/>
      <c r="AY179" s="21"/>
      <c r="AZ179" s="21"/>
      <c r="BA179" s="9"/>
      <c r="BB179" s="9"/>
      <c r="BC179" s="9"/>
      <c r="BD179" s="38"/>
      <c r="BE179" s="9"/>
      <c r="BF179" s="9"/>
      <c r="BG179" s="9"/>
      <c r="BH179" s="9"/>
      <c r="BI179" s="9"/>
    </row>
    <row r="180" spans="1:61" ht="15.75">
      <c r="A180" s="70">
        <f t="shared" si="121"/>
        <v>4.9999999999998934E-3</v>
      </c>
      <c r="B180" s="5">
        <v>-4.43</v>
      </c>
      <c r="C180" s="75">
        <v>2.88</v>
      </c>
      <c r="D180" s="75">
        <v>0.05</v>
      </c>
      <c r="G180" s="20">
        <f t="shared" si="153"/>
        <v>-0.35502400617823515</v>
      </c>
      <c r="H180" s="85">
        <f t="shared" si="154"/>
        <v>-0.35425064370155412</v>
      </c>
      <c r="I180" s="21">
        <f t="shared" si="139"/>
        <v>4.4950000000000001</v>
      </c>
      <c r="J180" s="21">
        <f t="shared" si="140"/>
        <v>4.4750000000000005</v>
      </c>
      <c r="K180" s="26">
        <f t="shared" si="141"/>
        <v>4.530555555555555</v>
      </c>
      <c r="L180" s="26">
        <f t="shared" si="142"/>
        <v>5.555555555555447E-2</v>
      </c>
      <c r="M180" s="65">
        <f t="shared" si="143"/>
        <v>3.5555555555554896E-2</v>
      </c>
      <c r="O180" s="14">
        <f t="shared" si="131"/>
        <v>0.99929072001140451</v>
      </c>
      <c r="P180" s="57">
        <f t="shared" si="122"/>
        <v>3.0100000000000001E-3</v>
      </c>
      <c r="U180" s="20">
        <f t="shared" si="123"/>
        <v>-2.3116310723347056</v>
      </c>
      <c r="V180" s="20">
        <f t="shared" si="124"/>
        <v>-2.3093109849046627</v>
      </c>
      <c r="W180" s="21">
        <f t="shared" si="144"/>
        <v>3.52</v>
      </c>
      <c r="X180" s="21">
        <f t="shared" si="149"/>
        <v>3.5316666666666667</v>
      </c>
      <c r="Y180" s="26">
        <f t="shared" si="150"/>
        <v>3.528888888888889</v>
      </c>
      <c r="Z180" s="26">
        <f t="shared" si="151"/>
        <v>-2.7777777777777679E-3</v>
      </c>
      <c r="AA180" s="65">
        <f t="shared" si="152"/>
        <v>8.8888888888889461E-3</v>
      </c>
      <c r="AB180" s="36"/>
      <c r="AC180" s="14"/>
      <c r="AD180" s="57"/>
      <c r="AE180" s="41"/>
      <c r="AF180" s="14"/>
      <c r="AI180" s="20">
        <f t="shared" si="125"/>
        <v>-2.9194939790041614</v>
      </c>
      <c r="AJ180" s="20">
        <f t="shared" si="126"/>
        <v>-2.9125337167140315</v>
      </c>
      <c r="AK180" s="21">
        <f t="shared" si="129"/>
        <v>3.35</v>
      </c>
      <c r="AL180" s="21">
        <f t="shared" si="134"/>
        <v>3.3555555555555556</v>
      </c>
      <c r="AM180" s="26">
        <f t="shared" si="135"/>
        <v>3.2954074074074069</v>
      </c>
      <c r="AN180" s="26">
        <f t="shared" si="136"/>
        <v>-6.0148148148148728E-2</v>
      </c>
      <c r="AO180" s="65">
        <f t="shared" si="137"/>
        <v>-5.4592592592593192E-2</v>
      </c>
      <c r="AP180" s="36"/>
      <c r="AQ180" s="14">
        <f t="shared" si="119"/>
        <v>-0.97118083175857461</v>
      </c>
      <c r="AR180" s="57">
        <f t="shared" si="138"/>
        <v>-3.9600000000000003E-2</v>
      </c>
      <c r="AS180" s="14"/>
      <c r="AT180" s="14"/>
      <c r="AU180" s="23"/>
      <c r="AV180" s="9"/>
      <c r="AW180" s="20"/>
      <c r="AX180" s="20"/>
      <c r="AY180" s="21"/>
      <c r="AZ180" s="21"/>
      <c r="BA180" s="9"/>
      <c r="BB180" s="9"/>
      <c r="BC180" s="9"/>
      <c r="BD180" s="38"/>
      <c r="BE180" s="9"/>
      <c r="BF180" s="9"/>
      <c r="BG180" s="9"/>
      <c r="BH180" s="9"/>
      <c r="BI180" s="9"/>
    </row>
    <row r="181" spans="1:61" ht="15.75">
      <c r="A181" s="70">
        <f t="shared" si="121"/>
        <v>4.9999999999998934E-3</v>
      </c>
      <c r="B181" s="5">
        <v>-4.4249999999999998</v>
      </c>
      <c r="C181" s="75">
        <v>2.94</v>
      </c>
      <c r="D181" s="75">
        <v>0.04</v>
      </c>
      <c r="G181" s="20">
        <f t="shared" si="153"/>
        <v>-0.3534772812248731</v>
      </c>
      <c r="H181" s="85">
        <f t="shared" si="154"/>
        <v>-0.35270391874819207</v>
      </c>
      <c r="I181" s="21">
        <f t="shared" si="139"/>
        <v>4.47</v>
      </c>
      <c r="J181" s="21">
        <f t="shared" si="140"/>
        <v>4.5350000000000001</v>
      </c>
      <c r="K181" s="26">
        <f t="shared" si="141"/>
        <v>4.54</v>
      </c>
      <c r="L181" s="26">
        <f t="shared" si="142"/>
        <v>4.9999999999998934E-3</v>
      </c>
      <c r="M181" s="65">
        <f t="shared" si="143"/>
        <v>7.0000000000000284E-2</v>
      </c>
      <c r="O181" s="14">
        <f t="shared" si="131"/>
        <v>0.78970661802081166</v>
      </c>
      <c r="P181" s="57">
        <f t="shared" si="122"/>
        <v>3.0100000000000001E-3</v>
      </c>
      <c r="U181" s="20">
        <f t="shared" si="123"/>
        <v>-2.3069908974746194</v>
      </c>
      <c r="V181" s="20">
        <f t="shared" si="124"/>
        <v>-2.3046708100445765</v>
      </c>
      <c r="W181" s="21">
        <f t="shared" si="144"/>
        <v>3.355</v>
      </c>
      <c r="X181" s="21">
        <f t="shared" si="149"/>
        <v>3.3849999999999998</v>
      </c>
      <c r="Y181" s="26">
        <f t="shared" si="150"/>
        <v>3.5405555555555557</v>
      </c>
      <c r="Z181" s="26">
        <f t="shared" si="151"/>
        <v>0.15555555555555589</v>
      </c>
      <c r="AA181" s="65">
        <f t="shared" si="152"/>
        <v>0.1855555555555557</v>
      </c>
      <c r="AB181" s="36"/>
      <c r="AC181" s="14"/>
      <c r="AD181" s="57"/>
      <c r="AE181" s="41"/>
      <c r="AF181" s="14"/>
      <c r="AI181" s="20">
        <f t="shared" si="125"/>
        <v>-2.9055734544239029</v>
      </c>
      <c r="AJ181" s="20">
        <f t="shared" si="126"/>
        <v>-2.898613192133773</v>
      </c>
      <c r="AK181" s="21">
        <f t="shared" si="129"/>
        <v>3.2533333333333334</v>
      </c>
      <c r="AL181" s="21">
        <f t="shared" si="134"/>
        <v>3.359777777777778</v>
      </c>
      <c r="AM181" s="26">
        <f t="shared" si="135"/>
        <v>3.3045185185185186</v>
      </c>
      <c r="AN181" s="26">
        <f t="shared" si="136"/>
        <v>-5.5259259259259341E-2</v>
      </c>
      <c r="AO181" s="65">
        <f t="shared" si="137"/>
        <v>5.1185185185185222E-2</v>
      </c>
      <c r="AP181" s="36"/>
      <c r="AQ181" s="14">
        <f t="shared" si="119"/>
        <v>-0.89717215466450551</v>
      </c>
      <c r="AR181" s="57">
        <f t="shared" si="138"/>
        <v>-3.9600000000000003E-2</v>
      </c>
      <c r="AS181" s="14"/>
      <c r="AT181" s="14"/>
      <c r="AU181" s="23"/>
      <c r="AV181" s="9"/>
      <c r="AW181" s="20"/>
      <c r="AX181" s="20"/>
      <c r="AY181" s="21"/>
      <c r="AZ181" s="21"/>
      <c r="BA181" s="9"/>
      <c r="BB181" s="9"/>
      <c r="BC181" s="9"/>
      <c r="BD181" s="38"/>
      <c r="BE181" s="9"/>
      <c r="BF181" s="9"/>
      <c r="BG181" s="9"/>
      <c r="BH181" s="9"/>
      <c r="BI181" s="9"/>
    </row>
    <row r="182" spans="1:61" ht="15.75">
      <c r="A182" s="70">
        <f t="shared" si="121"/>
        <v>4.9999999999998934E-3</v>
      </c>
      <c r="B182" s="5">
        <v>-4.42</v>
      </c>
      <c r="C182" s="75">
        <v>2.97</v>
      </c>
      <c r="D182" s="75">
        <v>0.05</v>
      </c>
      <c r="G182" s="20">
        <f t="shared" si="153"/>
        <v>-0.35193055627151104</v>
      </c>
      <c r="H182" s="85">
        <f t="shared" si="154"/>
        <v>-0.35115719379483001</v>
      </c>
      <c r="I182" s="21">
        <f t="shared" si="139"/>
        <v>4.6399999999999997</v>
      </c>
      <c r="J182" s="21">
        <f t="shared" si="140"/>
        <v>4.585</v>
      </c>
      <c r="K182" s="26">
        <f t="shared" si="141"/>
        <v>4.5733333333333341</v>
      </c>
      <c r="L182" s="26">
        <f t="shared" si="142"/>
        <v>-1.1666666666665826E-2</v>
      </c>
      <c r="M182" s="65">
        <f t="shared" si="143"/>
        <v>-6.6666666666665542E-2</v>
      </c>
      <c r="O182" s="14">
        <f t="shared" si="131"/>
        <v>0.21061001284685796</v>
      </c>
      <c r="P182" s="57">
        <f t="shared" si="122"/>
        <v>3.0100000000000001E-3</v>
      </c>
      <c r="U182" s="20">
        <f t="shared" si="123"/>
        <v>-2.3023507226145332</v>
      </c>
      <c r="V182" s="20">
        <f t="shared" si="124"/>
        <v>-2.3000306351844904</v>
      </c>
      <c r="W182" s="21">
        <f t="shared" si="144"/>
        <v>3.28</v>
      </c>
      <c r="X182" s="21">
        <f t="shared" si="149"/>
        <v>3.331666666666667</v>
      </c>
      <c r="Y182" s="26">
        <f t="shared" si="150"/>
        <v>3.5755555555555554</v>
      </c>
      <c r="Z182" s="26">
        <f t="shared" si="151"/>
        <v>0.24388888888888838</v>
      </c>
      <c r="AA182" s="65">
        <f t="shared" si="152"/>
        <v>0.29555555555555557</v>
      </c>
      <c r="AB182" s="36"/>
      <c r="AC182" s="14"/>
      <c r="AD182" s="57"/>
      <c r="AE182" s="41"/>
      <c r="AF182" s="14"/>
      <c r="AI182" s="20">
        <f t="shared" si="125"/>
        <v>-2.8916529298436444</v>
      </c>
      <c r="AJ182" s="20">
        <f t="shared" si="126"/>
        <v>-2.8846926675535145</v>
      </c>
      <c r="AK182" s="21">
        <f t="shared" si="129"/>
        <v>3.476</v>
      </c>
      <c r="AL182" s="21">
        <f t="shared" si="134"/>
        <v>3.3492222222222221</v>
      </c>
      <c r="AM182" s="26">
        <f t="shared" si="135"/>
        <v>3.3154444444444442</v>
      </c>
      <c r="AN182" s="26">
        <f t="shared" si="136"/>
        <v>-3.3777777777777906E-2</v>
      </c>
      <c r="AO182" s="65">
        <f t="shared" si="137"/>
        <v>-0.16055555555555578</v>
      </c>
      <c r="AP182" s="36"/>
      <c r="AQ182" s="14">
        <f t="shared" si="119"/>
        <v>-0.4033666554450786</v>
      </c>
      <c r="AR182" s="57">
        <f t="shared" si="138"/>
        <v>-3.9600000000000003E-2</v>
      </c>
      <c r="AS182" s="14"/>
      <c r="AT182" s="14"/>
      <c r="AU182" s="23"/>
      <c r="AV182" s="9"/>
      <c r="AW182" s="20"/>
      <c r="AX182" s="20"/>
      <c r="AY182" s="21"/>
      <c r="AZ182" s="21"/>
      <c r="BA182" s="9"/>
      <c r="BB182" s="9"/>
      <c r="BC182" s="9"/>
      <c r="BD182" s="38"/>
      <c r="BE182" s="9"/>
      <c r="BF182" s="9"/>
      <c r="BG182" s="9"/>
      <c r="BH182" s="9"/>
      <c r="BI182" s="9"/>
    </row>
    <row r="183" spans="1:61" ht="15.75">
      <c r="A183" s="70">
        <f t="shared" si="121"/>
        <v>4.9999999999998934E-3</v>
      </c>
      <c r="B183" s="5">
        <v>-4.415</v>
      </c>
      <c r="C183" s="75">
        <v>3.13</v>
      </c>
      <c r="D183" s="75">
        <v>0.04</v>
      </c>
      <c r="G183" s="20">
        <f t="shared" si="153"/>
        <v>-0.35038383131814899</v>
      </c>
      <c r="H183" s="85">
        <f t="shared" si="154"/>
        <v>-0.34961046884146796</v>
      </c>
      <c r="I183" s="21">
        <f t="shared" si="139"/>
        <v>4.6449999999999996</v>
      </c>
      <c r="J183" s="21">
        <f t="shared" si="140"/>
        <v>4.5916666666666668</v>
      </c>
      <c r="K183" s="26">
        <f t="shared" si="141"/>
        <v>4.5972222222222232</v>
      </c>
      <c r="L183" s="26">
        <f t="shared" si="142"/>
        <v>5.555555555556424E-3</v>
      </c>
      <c r="M183" s="65">
        <f t="shared" si="143"/>
        <v>-4.7777777777776365E-2</v>
      </c>
      <c r="O183" s="14">
        <f t="shared" si="131"/>
        <v>-0.46703335800772844</v>
      </c>
      <c r="P183" s="57">
        <f t="shared" si="122"/>
        <v>3.0100000000000001E-3</v>
      </c>
      <c r="U183" s="20">
        <f t="shared" si="123"/>
        <v>-2.2977105477544471</v>
      </c>
      <c r="V183" s="20">
        <f t="shared" si="124"/>
        <v>-2.2953904603244042</v>
      </c>
      <c r="W183" s="21">
        <f t="shared" si="144"/>
        <v>3.3600000000000003</v>
      </c>
      <c r="X183" s="21">
        <f t="shared" si="149"/>
        <v>3.4033333333333338</v>
      </c>
      <c r="Y183" s="26">
        <f t="shared" si="150"/>
        <v>3.5844444444444443</v>
      </c>
      <c r="Z183" s="26">
        <f t="shared" si="151"/>
        <v>0.18111111111111056</v>
      </c>
      <c r="AA183" s="65">
        <f t="shared" si="152"/>
        <v>0.224444444444444</v>
      </c>
      <c r="AB183" s="36"/>
      <c r="AC183" s="14"/>
      <c r="AD183" s="57"/>
      <c r="AE183" s="41"/>
      <c r="AF183" s="14"/>
      <c r="AI183" s="20">
        <f t="shared" si="125"/>
        <v>-2.8777324052633859</v>
      </c>
      <c r="AJ183" s="20">
        <f t="shared" si="126"/>
        <v>-2.870772142973256</v>
      </c>
      <c r="AK183" s="21">
        <f t="shared" si="129"/>
        <v>3.3183333333333334</v>
      </c>
      <c r="AL183" s="21">
        <f t="shared" si="134"/>
        <v>3.377555555555555</v>
      </c>
      <c r="AM183" s="26">
        <f t="shared" si="135"/>
        <v>3.3663333333333325</v>
      </c>
      <c r="AN183" s="26">
        <f t="shared" si="136"/>
        <v>-1.1222222222222467E-2</v>
      </c>
      <c r="AO183" s="65">
        <f t="shared" si="137"/>
        <v>4.7999999999999154E-2</v>
      </c>
      <c r="AP183" s="36"/>
      <c r="AQ183" s="14">
        <f t="shared" si="119"/>
        <v>0.27917858477814511</v>
      </c>
      <c r="AR183" s="57">
        <f t="shared" si="138"/>
        <v>-3.9600000000000003E-2</v>
      </c>
      <c r="AS183" s="14"/>
      <c r="AT183" s="14"/>
      <c r="AU183" s="23"/>
      <c r="AV183" s="9"/>
      <c r="AW183" s="20"/>
      <c r="AX183" s="20"/>
      <c r="AY183" s="21"/>
      <c r="AZ183" s="21"/>
      <c r="BA183" s="9"/>
      <c r="BB183" s="9"/>
      <c r="BC183" s="9"/>
      <c r="BD183" s="38"/>
      <c r="BE183" s="9"/>
      <c r="BF183" s="9"/>
      <c r="BG183" s="9"/>
      <c r="BH183" s="9"/>
      <c r="BI183" s="9"/>
    </row>
    <row r="184" spans="1:61" ht="15.75">
      <c r="A184" s="70">
        <f t="shared" si="121"/>
        <v>4.9999999999998934E-3</v>
      </c>
      <c r="B184" s="5">
        <v>-4.41</v>
      </c>
      <c r="C184" s="75">
        <v>3.03</v>
      </c>
      <c r="D184" s="75">
        <v>0.05</v>
      </c>
      <c r="G184" s="20">
        <f t="shared" si="153"/>
        <v>-0.34883710636478693</v>
      </c>
      <c r="H184" s="85">
        <f t="shared" si="154"/>
        <v>-0.3480637438881059</v>
      </c>
      <c r="I184" s="21">
        <f t="shared" si="139"/>
        <v>4.49</v>
      </c>
      <c r="J184" s="21">
        <f t="shared" si="140"/>
        <v>4.58</v>
      </c>
      <c r="K184" s="26">
        <f t="shared" si="141"/>
        <v>4.6383333333333336</v>
      </c>
      <c r="L184" s="26">
        <f t="shared" si="142"/>
        <v>5.833333333333357E-2</v>
      </c>
      <c r="M184" s="65">
        <f t="shared" si="143"/>
        <v>0.14833333333333343</v>
      </c>
      <c r="O184" s="14">
        <f t="shared" si="131"/>
        <v>-0.92614663015287246</v>
      </c>
      <c r="P184" s="57">
        <f t="shared" si="122"/>
        <v>3.0100000000000001E-3</v>
      </c>
      <c r="U184" s="20">
        <f t="shared" si="123"/>
        <v>-2.2930703728943609</v>
      </c>
      <c r="V184" s="20">
        <f t="shared" si="124"/>
        <v>-2.290750285464318</v>
      </c>
      <c r="W184" s="21">
        <f t="shared" si="144"/>
        <v>3.5700000000000003</v>
      </c>
      <c r="X184" s="21">
        <f t="shared" si="149"/>
        <v>3.5583333333333336</v>
      </c>
      <c r="Y184" s="26">
        <f t="shared" si="150"/>
        <v>3.5588888888888892</v>
      </c>
      <c r="Z184" s="26">
        <f t="shared" si="151"/>
        <v>5.555555555556424E-4</v>
      </c>
      <c r="AA184" s="65">
        <f t="shared" si="152"/>
        <v>-1.1111111111111072E-2</v>
      </c>
      <c r="AB184" s="36"/>
      <c r="AC184" s="14"/>
      <c r="AD184" s="57"/>
      <c r="AE184" s="41"/>
      <c r="AF184" s="14"/>
      <c r="AI184" s="20">
        <f t="shared" si="125"/>
        <v>-2.8638118806831274</v>
      </c>
      <c r="AJ184" s="20">
        <f t="shared" si="126"/>
        <v>-2.8568516183929975</v>
      </c>
      <c r="AK184" s="21">
        <f t="shared" si="129"/>
        <v>3.3383333333333329</v>
      </c>
      <c r="AL184" s="21">
        <f t="shared" si="134"/>
        <v>3.346222222222222</v>
      </c>
      <c r="AM184" s="26">
        <f t="shared" si="135"/>
        <v>3.3807777777777779</v>
      </c>
      <c r="AN184" s="26">
        <f t="shared" si="136"/>
        <v>3.4555555555555895E-2</v>
      </c>
      <c r="AO184" s="65">
        <f t="shared" si="137"/>
        <v>4.2444444444444951E-2</v>
      </c>
      <c r="AP184" s="36"/>
      <c r="AQ184" s="14">
        <f t="shared" si="119"/>
        <v>0.83109306245929515</v>
      </c>
      <c r="AR184" s="57">
        <f t="shared" si="138"/>
        <v>-3.9600000000000003E-2</v>
      </c>
      <c r="AS184" s="14"/>
      <c r="AT184" s="14"/>
      <c r="AU184" s="23"/>
      <c r="AV184" s="9"/>
      <c r="AW184" s="20"/>
      <c r="AX184" s="20"/>
      <c r="AY184" s="21"/>
      <c r="AZ184" s="21"/>
      <c r="BA184" s="9"/>
      <c r="BB184" s="9"/>
      <c r="BC184" s="9"/>
      <c r="BD184" s="38"/>
      <c r="BE184" s="9"/>
      <c r="BF184" s="9"/>
      <c r="BG184" s="9"/>
      <c r="BH184" s="9"/>
      <c r="BI184" s="9"/>
    </row>
    <row r="185" spans="1:61" ht="15.75">
      <c r="A185" s="70">
        <f t="shared" si="121"/>
        <v>4.9999999999998934E-3</v>
      </c>
      <c r="B185" s="5">
        <v>-4.4050000000000002</v>
      </c>
      <c r="C185" s="75">
        <v>3.08</v>
      </c>
      <c r="D185" s="75">
        <v>0.03</v>
      </c>
      <c r="G185" s="20">
        <f t="shared" si="153"/>
        <v>-0.34729038141142488</v>
      </c>
      <c r="H185" s="85">
        <f t="shared" si="154"/>
        <v>-0.34651701893474385</v>
      </c>
      <c r="I185" s="21">
        <f t="shared" si="139"/>
        <v>4.6050000000000004</v>
      </c>
      <c r="J185" s="21">
        <f t="shared" si="140"/>
        <v>4.6283333333333339</v>
      </c>
      <c r="K185" s="26">
        <f t="shared" si="141"/>
        <v>4.6633333333333322</v>
      </c>
      <c r="L185" s="26">
        <f t="shared" si="142"/>
        <v>3.4999999999998366E-2</v>
      </c>
      <c r="M185" s="65">
        <f t="shared" si="143"/>
        <v>5.8333333333331794E-2</v>
      </c>
      <c r="O185" s="14">
        <f t="shared" si="131"/>
        <v>-0.95190560107623134</v>
      </c>
      <c r="P185" s="57">
        <f t="shared" si="122"/>
        <v>3.0100000000000001E-3</v>
      </c>
      <c r="U185" s="20">
        <f t="shared" si="123"/>
        <v>-2.2884301980342747</v>
      </c>
      <c r="V185" s="20">
        <f t="shared" si="124"/>
        <v>-2.2861101106042319</v>
      </c>
      <c r="W185" s="21">
        <f t="shared" si="144"/>
        <v>3.7450000000000001</v>
      </c>
      <c r="X185" s="21">
        <f t="shared" si="149"/>
        <v>3.7300000000000004</v>
      </c>
      <c r="Y185" s="26">
        <f t="shared" si="150"/>
        <v>3.542222222222223</v>
      </c>
      <c r="Z185" s="26">
        <f t="shared" si="151"/>
        <v>-0.18777777777777738</v>
      </c>
      <c r="AA185" s="65">
        <f t="shared" si="152"/>
        <v>-0.20277777777777706</v>
      </c>
      <c r="AB185" s="36"/>
      <c r="AC185" s="14"/>
      <c r="AD185" s="57"/>
      <c r="AE185" s="41"/>
      <c r="AF185" s="14"/>
      <c r="AI185" s="20">
        <f t="shared" si="125"/>
        <v>-2.8498913561028689</v>
      </c>
      <c r="AJ185" s="20">
        <f t="shared" si="126"/>
        <v>-2.842931093812739</v>
      </c>
      <c r="AK185" s="21">
        <f t="shared" si="129"/>
        <v>3.3820000000000001</v>
      </c>
      <c r="AL185" s="21">
        <f t="shared" si="134"/>
        <v>3.294</v>
      </c>
      <c r="AM185" s="26">
        <f t="shared" si="135"/>
        <v>3.365444444444444</v>
      </c>
      <c r="AN185" s="26">
        <f t="shared" si="136"/>
        <v>7.1444444444443977E-2</v>
      </c>
      <c r="AO185" s="65">
        <f t="shared" si="137"/>
        <v>-1.6555555555556101E-2</v>
      </c>
      <c r="AP185" s="36"/>
      <c r="AQ185" s="14">
        <f t="shared" si="119"/>
        <v>0.99412985964522138</v>
      </c>
      <c r="AR185" s="57">
        <f t="shared" si="138"/>
        <v>-3.9600000000000003E-2</v>
      </c>
      <c r="AS185" s="14"/>
      <c r="AT185" s="14"/>
      <c r="AU185" s="23"/>
      <c r="AV185" s="9"/>
      <c r="AW185" s="20"/>
      <c r="AX185" s="20"/>
      <c r="AY185" s="21"/>
      <c r="AZ185" s="21"/>
      <c r="BA185" s="9"/>
      <c r="BB185" s="9"/>
      <c r="BC185" s="9"/>
      <c r="BD185" s="38"/>
      <c r="BE185" s="9"/>
      <c r="BF185" s="9"/>
      <c r="BG185" s="9"/>
      <c r="BH185" s="9"/>
      <c r="BI185" s="9"/>
    </row>
    <row r="186" spans="1:61" ht="15.75">
      <c r="A186" s="70">
        <f t="shared" si="121"/>
        <v>4.9999999999998934E-3</v>
      </c>
      <c r="B186" s="5">
        <v>-4.4000000000000004</v>
      </c>
      <c r="C186" s="75">
        <v>2.99</v>
      </c>
      <c r="D186" s="75">
        <v>0.04</v>
      </c>
      <c r="G186" s="20">
        <f t="shared" si="153"/>
        <v>-0.34574365645806282</v>
      </c>
      <c r="H186" s="85">
        <f t="shared" si="154"/>
        <v>-0.34497029398138179</v>
      </c>
      <c r="I186" s="21">
        <f t="shared" si="139"/>
        <v>4.79</v>
      </c>
      <c r="J186" s="21">
        <f t="shared" si="140"/>
        <v>4.7249999999999996</v>
      </c>
      <c r="K186" s="26">
        <f t="shared" si="141"/>
        <v>4.6577777777777776</v>
      </c>
      <c r="L186" s="26">
        <f t="shared" si="142"/>
        <v>-6.7222222222222072E-2</v>
      </c>
      <c r="M186" s="65">
        <f t="shared" si="143"/>
        <v>-0.13222222222222246</v>
      </c>
      <c r="O186" s="14">
        <f t="shared" si="131"/>
        <v>-0.53225736200364249</v>
      </c>
      <c r="P186" s="57">
        <f t="shared" si="122"/>
        <v>3.0100000000000001E-3</v>
      </c>
      <c r="U186" s="20">
        <f t="shared" si="123"/>
        <v>-2.2837900231741886</v>
      </c>
      <c r="V186" s="20">
        <f t="shared" si="124"/>
        <v>-2.2814699357441457</v>
      </c>
      <c r="W186" s="21">
        <f t="shared" si="144"/>
        <v>3.875</v>
      </c>
      <c r="X186" s="21">
        <f t="shared" si="149"/>
        <v>3.8183333333333334</v>
      </c>
      <c r="Y186" s="26">
        <f t="shared" si="150"/>
        <v>3.5444444444444447</v>
      </c>
      <c r="Z186" s="26">
        <f t="shared" si="151"/>
        <v>-0.27388888888888863</v>
      </c>
      <c r="AA186" s="65">
        <f t="shared" si="152"/>
        <v>-0.33055555555555527</v>
      </c>
      <c r="AB186" s="36"/>
      <c r="AC186" s="14"/>
      <c r="AD186" s="57"/>
      <c r="AE186" s="41"/>
      <c r="AF186" s="14"/>
      <c r="AI186" s="20">
        <f t="shared" si="125"/>
        <v>-2.8359708315226104</v>
      </c>
      <c r="AJ186" s="20">
        <f t="shared" si="126"/>
        <v>-2.8290105692324805</v>
      </c>
      <c r="AK186" s="21">
        <f t="shared" si="129"/>
        <v>3.1616666666666666</v>
      </c>
      <c r="AL186" s="21">
        <f t="shared" si="134"/>
        <v>3.3658888888888892</v>
      </c>
      <c r="AM186" s="26">
        <f t="shared" si="135"/>
        <v>3.3609999999999993</v>
      </c>
      <c r="AN186" s="26">
        <f t="shared" si="136"/>
        <v>-4.8888888888898308E-3</v>
      </c>
      <c r="AO186" s="65">
        <f t="shared" si="137"/>
        <v>0.1993333333333327</v>
      </c>
      <c r="AP186" s="36"/>
      <c r="AQ186" s="14">
        <f t="shared" si="119"/>
        <v>0.6920022469804511</v>
      </c>
      <c r="AR186" s="57">
        <f t="shared" si="138"/>
        <v>-3.9600000000000003E-2</v>
      </c>
      <c r="AS186" s="14"/>
      <c r="AT186" s="14"/>
      <c r="AU186" s="23"/>
      <c r="AV186" s="9"/>
      <c r="AW186" s="20"/>
      <c r="AX186" s="20"/>
      <c r="AY186" s="21"/>
      <c r="AZ186" s="21"/>
      <c r="BA186" s="9"/>
      <c r="BB186" s="9"/>
      <c r="BC186" s="9"/>
      <c r="BD186" s="38"/>
      <c r="BE186" s="9"/>
      <c r="BF186" s="9"/>
      <c r="BG186" s="9"/>
      <c r="BH186" s="9"/>
      <c r="BI186" s="9"/>
    </row>
    <row r="187" spans="1:61" ht="15.75">
      <c r="A187" s="70">
        <f t="shared" si="121"/>
        <v>5.0000000000007816E-3</v>
      </c>
      <c r="B187" s="5">
        <v>-4.3949999999999996</v>
      </c>
      <c r="C187" s="75">
        <v>2.94</v>
      </c>
      <c r="D187" s="75">
        <v>0.06</v>
      </c>
      <c r="G187" s="20">
        <f t="shared" si="153"/>
        <v>-0.34419693150470076</v>
      </c>
      <c r="H187" s="85">
        <f t="shared" si="154"/>
        <v>-0.34342356902801974</v>
      </c>
      <c r="I187" s="21">
        <f t="shared" si="139"/>
        <v>4.7799999999999994</v>
      </c>
      <c r="J187" s="21">
        <f t="shared" si="140"/>
        <v>4.8</v>
      </c>
      <c r="K187" s="26">
        <f t="shared" si="141"/>
        <v>4.608888888888889</v>
      </c>
      <c r="L187" s="26">
        <f t="shared" si="142"/>
        <v>-0.19111111111111079</v>
      </c>
      <c r="M187" s="65">
        <f t="shared" si="143"/>
        <v>-0.17111111111111033</v>
      </c>
      <c r="O187" s="14">
        <f t="shared" si="131"/>
        <v>0.13644001213209045</v>
      </c>
      <c r="P187" s="57">
        <f t="shared" si="122"/>
        <v>3.0100000000000001E-3</v>
      </c>
      <c r="U187" s="20">
        <f t="shared" si="123"/>
        <v>-2.2791498483141024</v>
      </c>
      <c r="V187" s="20">
        <f t="shared" si="124"/>
        <v>-2.2768297608840595</v>
      </c>
      <c r="W187" s="21">
        <f t="shared" si="144"/>
        <v>3.835</v>
      </c>
      <c r="X187" s="21">
        <f t="shared" si="149"/>
        <v>3.7333333333333329</v>
      </c>
      <c r="Y187" s="26">
        <f t="shared" si="150"/>
        <v>3.5427777777777778</v>
      </c>
      <c r="Z187" s="26">
        <f t="shared" si="151"/>
        <v>-0.19055555555555515</v>
      </c>
      <c r="AA187" s="65">
        <f t="shared" si="152"/>
        <v>-0.29222222222222216</v>
      </c>
      <c r="AB187" s="36"/>
      <c r="AC187" s="14"/>
      <c r="AD187" s="57"/>
      <c r="AE187" s="41"/>
      <c r="AF187" s="14"/>
      <c r="AI187" s="20">
        <f t="shared" si="125"/>
        <v>-2.8220503069423519</v>
      </c>
      <c r="AJ187" s="20">
        <f t="shared" si="126"/>
        <v>-2.815090044652222</v>
      </c>
      <c r="AK187" s="21">
        <f t="shared" si="129"/>
        <v>3.5539999999999998</v>
      </c>
      <c r="AL187" s="21">
        <f t="shared" si="134"/>
        <v>3.4363333333333332</v>
      </c>
      <c r="AM187" s="26">
        <f t="shared" si="135"/>
        <v>3.33237037037037</v>
      </c>
      <c r="AN187" s="26">
        <f t="shared" si="136"/>
        <v>-0.10396296296296326</v>
      </c>
      <c r="AO187" s="65">
        <f t="shared" si="137"/>
        <v>-0.22162962962962984</v>
      </c>
      <c r="AP187" s="36"/>
      <c r="AQ187" s="14">
        <f t="shared" si="119"/>
        <v>6.6079092205205955E-2</v>
      </c>
      <c r="AR187" s="57">
        <f t="shared" si="138"/>
        <v>-3.9600000000000003E-2</v>
      </c>
      <c r="AS187" s="14"/>
      <c r="AT187" s="14"/>
      <c r="AU187" s="23"/>
      <c r="AV187" s="9"/>
      <c r="AW187" s="20"/>
      <c r="AX187" s="20"/>
      <c r="AY187" s="21"/>
      <c r="AZ187" s="21"/>
      <c r="BA187" s="9"/>
      <c r="BB187" s="9"/>
      <c r="BC187" s="9"/>
      <c r="BD187" s="38"/>
      <c r="BE187" s="9"/>
      <c r="BF187" s="9"/>
      <c r="BG187" s="9"/>
      <c r="BH187" s="9"/>
      <c r="BI187" s="9"/>
    </row>
    <row r="188" spans="1:61" ht="15.75">
      <c r="A188" s="70">
        <f t="shared" si="121"/>
        <v>4.9999999999998934E-3</v>
      </c>
      <c r="B188" s="5">
        <v>-4.3899999999999997</v>
      </c>
      <c r="C188" s="75">
        <v>2.83</v>
      </c>
      <c r="D188" s="75">
        <v>0.06</v>
      </c>
      <c r="G188" s="20">
        <f t="shared" si="153"/>
        <v>-0.34265020655133871</v>
      </c>
      <c r="H188" s="85">
        <f t="shared" si="154"/>
        <v>-0.34187684407465768</v>
      </c>
      <c r="I188" s="21">
        <f t="shared" si="139"/>
        <v>4.83</v>
      </c>
      <c r="J188" s="21">
        <f t="shared" si="140"/>
        <v>4.7766666666666664</v>
      </c>
      <c r="K188" s="26">
        <f t="shared" si="141"/>
        <v>4.5277777777777777</v>
      </c>
      <c r="L188" s="26">
        <f t="shared" si="142"/>
        <v>-0.24888888888888872</v>
      </c>
      <c r="M188" s="65">
        <f t="shared" si="143"/>
        <v>-0.30222222222222239</v>
      </c>
      <c r="O188" s="14">
        <f t="shared" si="131"/>
        <v>0.74129558822941188</v>
      </c>
      <c r="P188" s="57">
        <f t="shared" si="122"/>
        <v>3.0100000000000001E-3</v>
      </c>
      <c r="U188" s="20">
        <f t="shared" si="123"/>
        <v>-2.2745096734540162</v>
      </c>
      <c r="V188" s="20">
        <f t="shared" si="124"/>
        <v>-2.2721895860239734</v>
      </c>
      <c r="W188" s="21">
        <f t="shared" si="144"/>
        <v>3.49</v>
      </c>
      <c r="X188" s="21">
        <f t="shared" si="149"/>
        <v>3.5649999999999999</v>
      </c>
      <c r="Y188" s="26">
        <f t="shared" si="150"/>
        <v>3.5494444444444446</v>
      </c>
      <c r="Z188" s="26">
        <f t="shared" si="151"/>
        <v>-1.5555555555555323E-2</v>
      </c>
      <c r="AA188" s="65">
        <f t="shared" si="152"/>
        <v>5.9444444444444411E-2</v>
      </c>
      <c r="AB188" s="36"/>
      <c r="AC188" s="14"/>
      <c r="AD188" s="57"/>
      <c r="AE188" s="41"/>
      <c r="AF188" s="14"/>
      <c r="AI188" s="20">
        <f t="shared" si="125"/>
        <v>-2.8081297823620934</v>
      </c>
      <c r="AJ188" s="20">
        <f t="shared" si="126"/>
        <v>-2.8011695200719635</v>
      </c>
      <c r="AK188" s="21">
        <f t="shared" si="129"/>
        <v>3.5933333333333333</v>
      </c>
      <c r="AL188" s="21">
        <f t="shared" si="134"/>
        <v>3.4531111111111112</v>
      </c>
      <c r="AM188" s="26">
        <f t="shared" si="135"/>
        <v>3.310111111111111</v>
      </c>
      <c r="AN188" s="26">
        <f t="shared" si="136"/>
        <v>-0.14300000000000024</v>
      </c>
      <c r="AO188" s="65">
        <f t="shared" si="137"/>
        <v>-0.28322222222222226</v>
      </c>
      <c r="AP188" s="36"/>
      <c r="AQ188" s="14">
        <f t="shared" si="119"/>
        <v>-0.59076320420014017</v>
      </c>
      <c r="AR188" s="57">
        <f t="shared" si="138"/>
        <v>-3.9600000000000003E-2</v>
      </c>
      <c r="AS188" s="14"/>
      <c r="AT188" s="14"/>
      <c r="AU188" s="23"/>
      <c r="AV188" s="9"/>
      <c r="AW188" s="20"/>
      <c r="AX188" s="20"/>
      <c r="AY188" s="21"/>
      <c r="AZ188" s="21"/>
      <c r="BA188" s="9"/>
      <c r="BB188" s="9"/>
      <c r="BC188" s="9"/>
      <c r="BD188" s="38"/>
      <c r="BE188" s="9"/>
      <c r="BF188" s="9"/>
      <c r="BG188" s="9"/>
      <c r="BH188" s="9"/>
      <c r="BI188" s="9"/>
    </row>
    <row r="189" spans="1:61" ht="15.75">
      <c r="A189" s="70">
        <f t="shared" si="121"/>
        <v>4.9999999999998934E-3</v>
      </c>
      <c r="B189" s="5">
        <v>-4.3849999999999998</v>
      </c>
      <c r="C189" s="75">
        <v>2.76</v>
      </c>
      <c r="D189" s="75">
        <v>0.06</v>
      </c>
      <c r="G189" s="20">
        <f t="shared" si="153"/>
        <v>-0.34110348159797665</v>
      </c>
      <c r="H189" s="85">
        <f t="shared" si="154"/>
        <v>-0.34033011912129563</v>
      </c>
      <c r="I189" s="21">
        <f t="shared" si="139"/>
        <v>4.72</v>
      </c>
      <c r="J189" s="21">
        <f t="shared" si="140"/>
        <v>4.6566666666666672</v>
      </c>
      <c r="K189" s="26">
        <f t="shared" si="141"/>
        <v>4.4188888888888886</v>
      </c>
      <c r="L189" s="26">
        <f t="shared" si="142"/>
        <v>-0.23777777777777853</v>
      </c>
      <c r="M189" s="65">
        <f t="shared" si="143"/>
        <v>-0.30111111111111111</v>
      </c>
      <c r="O189" s="14">
        <f t="shared" si="131"/>
        <v>0.99929072001140584</v>
      </c>
      <c r="P189" s="57">
        <f t="shared" si="122"/>
        <v>3.0100000000000001E-3</v>
      </c>
      <c r="T189" s="2"/>
      <c r="U189" s="20">
        <f t="shared" si="123"/>
        <v>-2.2698694985939301</v>
      </c>
      <c r="V189" s="20">
        <f t="shared" si="124"/>
        <v>-2.2675494111638872</v>
      </c>
      <c r="W189" s="21">
        <f t="shared" si="144"/>
        <v>3.37</v>
      </c>
      <c r="X189" s="21">
        <f t="shared" si="149"/>
        <v>3.4116666666666666</v>
      </c>
      <c r="Y189" s="26">
        <f t="shared" si="150"/>
        <v>3.56</v>
      </c>
      <c r="Z189" s="26">
        <f t="shared" si="151"/>
        <v>0.14833333333333343</v>
      </c>
      <c r="AA189" s="65">
        <f t="shared" si="152"/>
        <v>0.18999999999999995</v>
      </c>
      <c r="AB189" s="36"/>
      <c r="AC189" s="14"/>
      <c r="AD189" s="57"/>
      <c r="AE189" s="41"/>
      <c r="AF189" s="14"/>
      <c r="AI189" s="20">
        <f t="shared" si="125"/>
        <v>-2.7942092577818349</v>
      </c>
      <c r="AJ189" s="20">
        <f t="shared" si="126"/>
        <v>-2.787248995491705</v>
      </c>
      <c r="AK189" s="21">
        <f t="shared" si="129"/>
        <v>3.2120000000000006</v>
      </c>
      <c r="AL189" s="21">
        <f t="shared" si="134"/>
        <v>3.3395555555555556</v>
      </c>
      <c r="AM189" s="26">
        <f t="shared" si="135"/>
        <v>3.3191851851851855</v>
      </c>
      <c r="AN189" s="26">
        <f t="shared" si="136"/>
        <v>-2.037037037037015E-2</v>
      </c>
      <c r="AO189" s="65">
        <f t="shared" si="137"/>
        <v>0.10718518518518483</v>
      </c>
      <c r="AP189" s="36"/>
      <c r="AQ189" s="14">
        <f t="shared" si="119"/>
        <v>-0.97118083175858982</v>
      </c>
      <c r="AR189" s="57">
        <f t="shared" si="138"/>
        <v>-3.9600000000000003E-2</v>
      </c>
      <c r="AS189" s="14"/>
      <c r="AT189" s="14"/>
      <c r="AU189" s="23"/>
      <c r="AV189" s="9"/>
      <c r="AW189" s="20"/>
      <c r="AX189" s="20"/>
      <c r="AY189" s="21"/>
      <c r="AZ189" s="21"/>
      <c r="BA189" s="9"/>
      <c r="BB189" s="9"/>
      <c r="BC189" s="9"/>
      <c r="BD189" s="38"/>
      <c r="BE189" s="9"/>
      <c r="BF189" s="9"/>
      <c r="BG189" s="9"/>
      <c r="BH189" s="9"/>
      <c r="BI189" s="9"/>
    </row>
    <row r="190" spans="1:61" ht="15.75">
      <c r="A190" s="70">
        <f t="shared" si="121"/>
        <v>4.9999999999998934E-3</v>
      </c>
      <c r="B190" s="5">
        <v>-4.38</v>
      </c>
      <c r="C190" s="75">
        <v>2.98</v>
      </c>
      <c r="D190" s="75">
        <v>0.04</v>
      </c>
      <c r="G190" s="20">
        <f t="shared" si="153"/>
        <v>-0.3395567566446146</v>
      </c>
      <c r="H190" s="85">
        <f t="shared" si="154"/>
        <v>-0.33878339416793357</v>
      </c>
      <c r="I190" s="21">
        <f t="shared" si="139"/>
        <v>4.42</v>
      </c>
      <c r="J190" s="21">
        <f t="shared" si="140"/>
        <v>4.4466666666666663</v>
      </c>
      <c r="K190" s="26">
        <f t="shared" si="141"/>
        <v>4.2833333333333332</v>
      </c>
      <c r="L190" s="26">
        <f t="shared" si="142"/>
        <v>-0.16333333333333311</v>
      </c>
      <c r="M190" s="65">
        <f t="shared" si="143"/>
        <v>-0.13666666666666671</v>
      </c>
      <c r="O190" s="14">
        <f t="shared" si="131"/>
        <v>0.78970661802079001</v>
      </c>
      <c r="P190" s="57">
        <f t="shared" si="122"/>
        <v>3.0100000000000001E-3</v>
      </c>
      <c r="U190" s="20">
        <f t="shared" si="123"/>
        <v>-2.2652293237338439</v>
      </c>
      <c r="V190" s="20">
        <f t="shared" si="124"/>
        <v>-2.262909236303801</v>
      </c>
      <c r="W190" s="21">
        <f t="shared" si="144"/>
        <v>3.375</v>
      </c>
      <c r="X190" s="21">
        <f t="shared" si="149"/>
        <v>3.3366666666666664</v>
      </c>
      <c r="Y190" s="26">
        <f t="shared" si="150"/>
        <v>3.5700000000000003</v>
      </c>
      <c r="Z190" s="26">
        <f t="shared" si="151"/>
        <v>0.23333333333333384</v>
      </c>
      <c r="AA190" s="65">
        <f t="shared" si="152"/>
        <v>0.19500000000000028</v>
      </c>
      <c r="AB190" s="36"/>
      <c r="AC190" s="14"/>
      <c r="AD190" s="57"/>
      <c r="AE190" s="41"/>
      <c r="AF190" s="14"/>
      <c r="AI190" s="20">
        <f t="shared" si="125"/>
        <v>-2.7802887332015764</v>
      </c>
      <c r="AJ190" s="20">
        <f t="shared" si="126"/>
        <v>-2.7733284709114465</v>
      </c>
      <c r="AK190" s="21">
        <f t="shared" si="129"/>
        <v>3.2133333333333329</v>
      </c>
      <c r="AL190" s="21">
        <f t="shared" si="134"/>
        <v>3.2145555555555561</v>
      </c>
      <c r="AM190" s="26">
        <f t="shared" si="135"/>
        <v>3.3656296296296295</v>
      </c>
      <c r="AN190" s="26">
        <f t="shared" si="136"/>
        <v>0.15107407407407347</v>
      </c>
      <c r="AO190" s="65">
        <f t="shared" si="137"/>
        <v>0.1522962962962966</v>
      </c>
      <c r="AP190" s="36"/>
      <c r="AQ190" s="14">
        <f t="shared" si="119"/>
        <v>-0.8971721546645024</v>
      </c>
      <c r="AR190" s="57">
        <f t="shared" si="138"/>
        <v>-3.9600000000000003E-2</v>
      </c>
      <c r="AS190" s="14"/>
      <c r="AT190" s="14"/>
      <c r="AU190" s="23"/>
      <c r="AV190" s="9"/>
      <c r="AW190" s="20"/>
      <c r="AX190" s="20"/>
      <c r="AY190" s="21"/>
      <c r="AZ190" s="21"/>
      <c r="BA190" s="9"/>
      <c r="BB190" s="9"/>
      <c r="BC190" s="9"/>
      <c r="BD190" s="38"/>
      <c r="BE190" s="9"/>
      <c r="BF190" s="9"/>
      <c r="BG190" s="9"/>
      <c r="BH190" s="9"/>
      <c r="BI190" s="9"/>
    </row>
    <row r="191" spans="1:61" ht="15.75">
      <c r="A191" s="70">
        <f t="shared" si="121"/>
        <v>4.9999999999998934E-3</v>
      </c>
      <c r="B191" s="5">
        <v>-4.375</v>
      </c>
      <c r="C191" s="75">
        <v>2.89</v>
      </c>
      <c r="D191" s="75">
        <v>0.06</v>
      </c>
      <c r="G191" s="20">
        <f t="shared" si="153"/>
        <v>-0.33801003169125254</v>
      </c>
      <c r="H191" s="85">
        <f t="shared" si="154"/>
        <v>-0.33723666921457152</v>
      </c>
      <c r="I191" s="21">
        <f t="shared" si="139"/>
        <v>4.2</v>
      </c>
      <c r="J191" s="21">
        <f t="shared" si="140"/>
        <v>4.1783333333333337</v>
      </c>
      <c r="K191" s="26">
        <f t="shared" si="141"/>
        <v>4.1166666666666663</v>
      </c>
      <c r="L191" s="26">
        <f t="shared" si="142"/>
        <v>-6.1666666666667425E-2</v>
      </c>
      <c r="M191" s="65">
        <f t="shared" si="143"/>
        <v>-8.3333333333333925E-2</v>
      </c>
      <c r="O191" s="14">
        <f t="shared" si="131"/>
        <v>0.21061001284682349</v>
      </c>
      <c r="P191" s="57">
        <f t="shared" si="122"/>
        <v>3.0100000000000001E-3</v>
      </c>
      <c r="U191" s="20">
        <f t="shared" si="123"/>
        <v>-2.2605891488737577</v>
      </c>
      <c r="V191" s="20">
        <f t="shared" si="124"/>
        <v>-2.2582690614437149</v>
      </c>
      <c r="W191" s="21">
        <f t="shared" si="144"/>
        <v>3.2649999999999997</v>
      </c>
      <c r="X191" s="21">
        <f t="shared" si="149"/>
        <v>3.3533333333333331</v>
      </c>
      <c r="Y191" s="26">
        <f t="shared" si="150"/>
        <v>3.5733333333333337</v>
      </c>
      <c r="Z191" s="26">
        <f t="shared" si="151"/>
        <v>0.22000000000000064</v>
      </c>
      <c r="AA191" s="65">
        <f t="shared" si="152"/>
        <v>0.30833333333333401</v>
      </c>
      <c r="AB191" s="36"/>
      <c r="AC191" s="14"/>
      <c r="AD191" s="57"/>
      <c r="AE191" s="41"/>
      <c r="AF191" s="14"/>
      <c r="AI191" s="20">
        <f t="shared" si="125"/>
        <v>-2.7663682086213179</v>
      </c>
      <c r="AJ191" s="20">
        <f t="shared" si="126"/>
        <v>-2.759407946331188</v>
      </c>
      <c r="AK191" s="21">
        <f t="shared" si="129"/>
        <v>3.2183333333333337</v>
      </c>
      <c r="AL191" s="21">
        <f t="shared" si="134"/>
        <v>3.1832222222222222</v>
      </c>
      <c r="AM191" s="26">
        <f t="shared" si="135"/>
        <v>3.4200740740740745</v>
      </c>
      <c r="AN191" s="26">
        <f t="shared" si="136"/>
        <v>0.23685185185185231</v>
      </c>
      <c r="AO191" s="65">
        <f t="shared" si="137"/>
        <v>0.20174074074074078</v>
      </c>
      <c r="AP191" s="36"/>
      <c r="AQ191" s="14">
        <f t="shared" si="119"/>
        <v>-0.4033666554450463</v>
      </c>
      <c r="AR191" s="57">
        <f t="shared" si="138"/>
        <v>-3.9600000000000003E-2</v>
      </c>
      <c r="AS191" s="14"/>
      <c r="AT191" s="14"/>
      <c r="AU191" s="23"/>
      <c r="AV191" s="9"/>
      <c r="AW191" s="20"/>
      <c r="AX191" s="20"/>
      <c r="AY191" s="21"/>
      <c r="AZ191" s="21"/>
      <c r="BA191" s="9"/>
      <c r="BB191" s="9"/>
      <c r="BC191" s="9"/>
      <c r="BD191" s="38"/>
      <c r="BE191" s="9"/>
      <c r="BF191" s="9"/>
      <c r="BG191" s="9"/>
      <c r="BH191" s="9"/>
      <c r="BI191" s="9"/>
    </row>
    <row r="192" spans="1:61" ht="15.75">
      <c r="A192" s="70">
        <f t="shared" si="121"/>
        <v>4.9999999999998934E-3</v>
      </c>
      <c r="B192" s="5">
        <v>-4.37</v>
      </c>
      <c r="C192" s="75">
        <v>2.95</v>
      </c>
      <c r="D192" s="75">
        <v>0.05</v>
      </c>
      <c r="G192" s="20">
        <f t="shared" si="153"/>
        <v>-0.33646330673789049</v>
      </c>
      <c r="H192" s="85">
        <f t="shared" si="154"/>
        <v>-0.33568994426120946</v>
      </c>
      <c r="I192" s="21">
        <f t="shared" si="139"/>
        <v>3.915</v>
      </c>
      <c r="J192" s="21">
        <f t="shared" si="140"/>
        <v>3.875</v>
      </c>
      <c r="K192" s="26">
        <f t="shared" si="141"/>
        <v>3.9461111111111102</v>
      </c>
      <c r="L192" s="26">
        <f t="shared" si="142"/>
        <v>7.1111111111110237E-2</v>
      </c>
      <c r="M192" s="65">
        <f t="shared" si="143"/>
        <v>3.1111111111110201E-2</v>
      </c>
      <c r="O192" s="14">
        <f t="shared" si="131"/>
        <v>-0.46703335800775964</v>
      </c>
      <c r="P192" s="57">
        <f t="shared" si="122"/>
        <v>3.0100000000000001E-3</v>
      </c>
      <c r="U192" s="20">
        <f t="shared" si="123"/>
        <v>-2.2559489740136716</v>
      </c>
      <c r="V192" s="20">
        <f t="shared" si="124"/>
        <v>-2.2536288865836287</v>
      </c>
      <c r="W192" s="21">
        <f t="shared" si="144"/>
        <v>3.42</v>
      </c>
      <c r="X192" s="21">
        <f t="shared" si="149"/>
        <v>3.4499999999999997</v>
      </c>
      <c r="Y192" s="26">
        <f t="shared" si="150"/>
        <v>3.5427777777777778</v>
      </c>
      <c r="Z192" s="26">
        <f t="shared" si="151"/>
        <v>9.277777777777807E-2</v>
      </c>
      <c r="AA192" s="65">
        <f t="shared" si="152"/>
        <v>0.12277777777777787</v>
      </c>
      <c r="AB192" s="36"/>
      <c r="AC192" s="14"/>
      <c r="AD192" s="57"/>
      <c r="AE192" s="41"/>
      <c r="AF192" s="14"/>
      <c r="AI192" s="20">
        <f t="shared" si="125"/>
        <v>-2.7524476840410594</v>
      </c>
      <c r="AJ192" s="20">
        <f t="shared" si="126"/>
        <v>-2.7454874217509295</v>
      </c>
      <c r="AK192" s="21">
        <f t="shared" si="129"/>
        <v>3.1179999999999999</v>
      </c>
      <c r="AL192" s="21">
        <f t="shared" si="134"/>
        <v>3.2521111111111112</v>
      </c>
      <c r="AM192" s="26">
        <f t="shared" si="135"/>
        <v>3.4291851851851853</v>
      </c>
      <c r="AN192" s="26">
        <f t="shared" si="136"/>
        <v>0.17707407407407416</v>
      </c>
      <c r="AO192" s="65">
        <f t="shared" si="137"/>
        <v>0.31118518518518545</v>
      </c>
      <c r="AP192" s="36"/>
      <c r="AQ192" s="14">
        <f t="shared" si="119"/>
        <v>0.27917858477815172</v>
      </c>
      <c r="AR192" s="57">
        <f t="shared" si="138"/>
        <v>-3.9600000000000003E-2</v>
      </c>
      <c r="AS192" s="14"/>
      <c r="AT192" s="14"/>
      <c r="AU192" s="23"/>
      <c r="AV192" s="9"/>
      <c r="AW192" s="20"/>
      <c r="AX192" s="20"/>
      <c r="AY192" s="21"/>
      <c r="AZ192" s="21"/>
      <c r="BA192" s="9"/>
      <c r="BB192" s="9"/>
      <c r="BC192" s="9"/>
      <c r="BD192" s="38"/>
      <c r="BE192" s="9"/>
      <c r="BF192" s="9"/>
      <c r="BG192" s="9"/>
      <c r="BH192" s="9"/>
      <c r="BI192" s="9"/>
    </row>
    <row r="193" spans="1:61" ht="15.75">
      <c r="A193" s="70">
        <f t="shared" si="121"/>
        <v>4.9999999999998934E-3</v>
      </c>
      <c r="B193" s="5">
        <v>-4.3650000000000002</v>
      </c>
      <c r="C193" s="75">
        <v>3.07</v>
      </c>
      <c r="D193" s="75">
        <v>0.05</v>
      </c>
      <c r="G193" s="20">
        <f t="shared" si="153"/>
        <v>-0.33491658178452843</v>
      </c>
      <c r="H193" s="85">
        <f t="shared" si="154"/>
        <v>-0.33414321930784741</v>
      </c>
      <c r="I193" s="21">
        <f t="shared" si="139"/>
        <v>3.51</v>
      </c>
      <c r="J193" s="21">
        <f t="shared" si="140"/>
        <v>3.6033333333333331</v>
      </c>
      <c r="K193" s="26">
        <f t="shared" si="141"/>
        <v>3.7683333333333331</v>
      </c>
      <c r="L193" s="26">
        <f t="shared" si="142"/>
        <v>0.16500000000000004</v>
      </c>
      <c r="M193" s="65">
        <f t="shared" si="143"/>
        <v>0.2583333333333333</v>
      </c>
      <c r="O193" s="14">
        <f t="shared" si="131"/>
        <v>-0.92614663015289656</v>
      </c>
      <c r="P193" s="57">
        <f t="shared" si="122"/>
        <v>3.0100000000000001E-3</v>
      </c>
      <c r="U193" s="20">
        <f t="shared" si="123"/>
        <v>-2.2513087991535854</v>
      </c>
      <c r="V193" s="20">
        <f t="shared" si="124"/>
        <v>-2.2489887117235425</v>
      </c>
      <c r="W193" s="21">
        <f t="shared" si="144"/>
        <v>3.665</v>
      </c>
      <c r="X193" s="21">
        <f t="shared" si="149"/>
        <v>3.64</v>
      </c>
      <c r="Y193" s="26">
        <f t="shared" si="150"/>
        <v>3.5411111111111113</v>
      </c>
      <c r="Z193" s="26">
        <f t="shared" si="151"/>
        <v>-9.8888888888888804E-2</v>
      </c>
      <c r="AA193" s="65">
        <f t="shared" si="152"/>
        <v>-0.12388888888888872</v>
      </c>
      <c r="AB193" s="36"/>
      <c r="AC193" s="14"/>
      <c r="AD193" s="57"/>
      <c r="AE193" s="41"/>
      <c r="AF193" s="14"/>
      <c r="AI193" s="20">
        <f t="shared" si="125"/>
        <v>-2.7385271594608009</v>
      </c>
      <c r="AJ193" s="20">
        <f t="shared" si="126"/>
        <v>-2.731566897170671</v>
      </c>
      <c r="AK193" s="21">
        <f t="shared" si="129"/>
        <v>3.4200000000000004</v>
      </c>
      <c r="AL193" s="21">
        <f t="shared" si="134"/>
        <v>3.4460000000000002</v>
      </c>
      <c r="AM193" s="26">
        <f t="shared" si="135"/>
        <v>3.3980740740740742</v>
      </c>
      <c r="AN193" s="26">
        <f t="shared" si="136"/>
        <v>-4.7925925925925927E-2</v>
      </c>
      <c r="AO193" s="65">
        <f t="shared" si="137"/>
        <v>-2.1925925925926126E-2</v>
      </c>
      <c r="AP193" s="36"/>
      <c r="AQ193" s="14">
        <f t="shared" si="119"/>
        <v>0.8310930624593148</v>
      </c>
      <c r="AR193" s="57">
        <f t="shared" si="138"/>
        <v>-3.9600000000000003E-2</v>
      </c>
      <c r="AS193" s="14"/>
      <c r="AT193" s="14"/>
      <c r="AU193" s="23"/>
      <c r="AV193" s="9"/>
      <c r="AW193" s="20"/>
      <c r="AX193" s="20"/>
      <c r="AY193" s="21"/>
      <c r="AZ193" s="21"/>
      <c r="BA193" s="9"/>
      <c r="BB193" s="9"/>
      <c r="BC193" s="9"/>
      <c r="BD193" s="38"/>
      <c r="BE193" s="9"/>
      <c r="BF193" s="9"/>
      <c r="BG193" s="9"/>
      <c r="BH193" s="9"/>
      <c r="BI193" s="9"/>
    </row>
    <row r="194" spans="1:61" ht="15.75">
      <c r="A194" s="70">
        <f t="shared" si="121"/>
        <v>4.9999999999998934E-3</v>
      </c>
      <c r="B194" s="5">
        <v>-4.3600000000000003</v>
      </c>
      <c r="C194" s="75">
        <v>3.03</v>
      </c>
      <c r="D194" s="75">
        <v>0.04</v>
      </c>
      <c r="G194" s="20">
        <f t="shared" si="153"/>
        <v>-0.33336985683116638</v>
      </c>
      <c r="H194" s="85">
        <f t="shared" si="154"/>
        <v>-0.33259649435448535</v>
      </c>
      <c r="I194" s="21">
        <f t="shared" si="139"/>
        <v>3.3849999999999998</v>
      </c>
      <c r="J194" s="21">
        <f t="shared" si="140"/>
        <v>3.3949999999999996</v>
      </c>
      <c r="K194" s="26">
        <f t="shared" si="141"/>
        <v>3.6022222222222222</v>
      </c>
      <c r="L194" s="26">
        <f t="shared" si="142"/>
        <v>0.20722222222222264</v>
      </c>
      <c r="M194" s="65">
        <f t="shared" si="143"/>
        <v>0.21722222222222243</v>
      </c>
      <c r="O194" s="14">
        <f t="shared" si="131"/>
        <v>-0.95190560107621192</v>
      </c>
      <c r="P194" s="57">
        <f t="shared" si="122"/>
        <v>3.0100000000000001E-3</v>
      </c>
      <c r="U194" s="20">
        <f t="shared" si="123"/>
        <v>-2.2466686242934992</v>
      </c>
      <c r="V194" s="20">
        <f t="shared" si="124"/>
        <v>-2.2443485368634564</v>
      </c>
      <c r="W194" s="21">
        <f t="shared" si="144"/>
        <v>3.835</v>
      </c>
      <c r="X194" s="21">
        <f t="shared" si="149"/>
        <v>3.8016666666666663</v>
      </c>
      <c r="Y194" s="26">
        <f t="shared" si="150"/>
        <v>3.5449999999999999</v>
      </c>
      <c r="Z194" s="26">
        <f t="shared" si="151"/>
        <v>-0.25666666666666638</v>
      </c>
      <c r="AA194" s="65">
        <f t="shared" si="152"/>
        <v>-0.29000000000000004</v>
      </c>
      <c r="AB194" s="36"/>
      <c r="AC194" s="14"/>
      <c r="AD194" s="57"/>
      <c r="AE194" s="41"/>
      <c r="AF194" s="14"/>
      <c r="AI194" s="20">
        <f t="shared" si="125"/>
        <v>-2.7246066348805424</v>
      </c>
      <c r="AJ194" s="20">
        <f t="shared" si="126"/>
        <v>-2.7176463725904125</v>
      </c>
      <c r="AK194" s="21">
        <f t="shared" si="129"/>
        <v>3.8</v>
      </c>
      <c r="AL194" s="21">
        <f t="shared" si="134"/>
        <v>3.6238888888888892</v>
      </c>
      <c r="AM194" s="26">
        <f t="shared" si="135"/>
        <v>3.3947407407407404</v>
      </c>
      <c r="AN194" s="26">
        <f t="shared" si="136"/>
        <v>-0.22914814814814877</v>
      </c>
      <c r="AO194" s="65">
        <f t="shared" si="137"/>
        <v>-0.40525925925925943</v>
      </c>
      <c r="AP194" s="36"/>
      <c r="AQ194" s="14">
        <f t="shared" si="119"/>
        <v>0.9941298596452206</v>
      </c>
      <c r="AR194" s="57">
        <f t="shared" si="138"/>
        <v>-3.9600000000000003E-2</v>
      </c>
      <c r="AS194" s="14"/>
      <c r="AT194" s="14"/>
      <c r="AU194" s="23"/>
      <c r="AV194" s="9"/>
      <c r="AW194" s="20"/>
      <c r="AX194" s="20"/>
      <c r="AY194" s="21"/>
      <c r="AZ194" s="21"/>
      <c r="BA194" s="9"/>
      <c r="BB194" s="9"/>
      <c r="BC194" s="9"/>
      <c r="BD194" s="38"/>
      <c r="BE194" s="9"/>
      <c r="BF194" s="9"/>
      <c r="BG194" s="9"/>
      <c r="BH194" s="9"/>
      <c r="BI194" s="9"/>
    </row>
    <row r="195" spans="1:61" ht="15.75">
      <c r="A195" s="70">
        <f t="shared" si="121"/>
        <v>4.9999999999998934E-3</v>
      </c>
      <c r="B195" s="5">
        <v>-4.3550000000000004</v>
      </c>
      <c r="C195" s="75">
        <v>2.89</v>
      </c>
      <c r="D195" s="75">
        <v>7.0000000000000007E-2</v>
      </c>
      <c r="G195" s="20">
        <f t="shared" si="153"/>
        <v>-0.33182313187780432</v>
      </c>
      <c r="H195" s="85">
        <f t="shared" si="154"/>
        <v>-0.33104976940112329</v>
      </c>
      <c r="I195" s="21">
        <f t="shared" si="139"/>
        <v>3.29</v>
      </c>
      <c r="J195" s="21">
        <f t="shared" si="140"/>
        <v>3.3066666666666666</v>
      </c>
      <c r="K195" s="26">
        <f t="shared" si="141"/>
        <v>3.4788888888888891</v>
      </c>
      <c r="L195" s="26">
        <f t="shared" si="142"/>
        <v>0.1722222222222225</v>
      </c>
      <c r="M195" s="65">
        <f t="shared" si="143"/>
        <v>0.18888888888888911</v>
      </c>
      <c r="O195" s="14">
        <f t="shared" si="131"/>
        <v>-0.53225736200361262</v>
      </c>
      <c r="P195" s="57">
        <f t="shared" si="122"/>
        <v>3.0100000000000001E-3</v>
      </c>
      <c r="U195" s="20">
        <f t="shared" si="123"/>
        <v>-2.2420284494334131</v>
      </c>
      <c r="V195" s="20">
        <f t="shared" si="124"/>
        <v>-2.2397083620033702</v>
      </c>
      <c r="W195" s="21">
        <f t="shared" si="144"/>
        <v>3.9049999999999998</v>
      </c>
      <c r="X195" s="21">
        <f t="shared" si="149"/>
        <v>3.7666666666666671</v>
      </c>
      <c r="Y195" s="26">
        <f t="shared" si="150"/>
        <v>3.5622222222222226</v>
      </c>
      <c r="Z195" s="26">
        <f t="shared" si="151"/>
        <v>-0.20444444444444443</v>
      </c>
      <c r="AA195" s="65">
        <f t="shared" si="152"/>
        <v>-0.34277777777777718</v>
      </c>
      <c r="AB195" s="36"/>
      <c r="AC195" s="14"/>
      <c r="AD195" s="57"/>
      <c r="AE195" s="41"/>
      <c r="AF195" s="14"/>
      <c r="AI195" s="20">
        <f t="shared" si="125"/>
        <v>-2.7106861103002839</v>
      </c>
      <c r="AJ195" s="20">
        <f t="shared" si="126"/>
        <v>-2.703725848010154</v>
      </c>
      <c r="AK195" s="21">
        <f t="shared" si="129"/>
        <v>3.6516666666666668</v>
      </c>
      <c r="AL195" s="21">
        <f t="shared" si="134"/>
        <v>3.6958888888888892</v>
      </c>
      <c r="AM195" s="26">
        <f t="shared" si="135"/>
        <v>3.4362222222222218</v>
      </c>
      <c r="AN195" s="26">
        <f t="shared" si="136"/>
        <v>-0.25966666666666738</v>
      </c>
      <c r="AO195" s="65">
        <f t="shared" si="137"/>
        <v>-0.21544444444444499</v>
      </c>
      <c r="AP195" s="36"/>
      <c r="AQ195" s="14">
        <f t="shared" ref="AQ195:AQ258" si="155" xml:space="preserve"> SIN((2*PI()*(AJ195+AR195)/0.125284721222326) + 1.728475865)</f>
        <v>0.69200224698042567</v>
      </c>
      <c r="AR195" s="57">
        <f t="shared" si="138"/>
        <v>-3.9600000000000003E-2</v>
      </c>
      <c r="AS195" s="14"/>
      <c r="AT195" s="14"/>
      <c r="AU195" s="23"/>
      <c r="AV195" s="9"/>
      <c r="AW195" s="20"/>
      <c r="AX195" s="20"/>
      <c r="AY195" s="21"/>
      <c r="AZ195" s="21"/>
      <c r="BA195" s="9"/>
      <c r="BB195" s="9"/>
      <c r="BC195" s="9"/>
      <c r="BD195" s="38"/>
      <c r="BE195" s="9"/>
      <c r="BF195" s="9"/>
      <c r="BG195" s="9"/>
      <c r="BH195" s="9"/>
      <c r="BI195" s="9"/>
    </row>
    <row r="196" spans="1:61" ht="15.75">
      <c r="A196" s="70">
        <f t="shared" ref="A196:A259" si="156">B196-B195</f>
        <v>5.0000000000007816E-3</v>
      </c>
      <c r="B196" s="5">
        <v>-4.3499999999999996</v>
      </c>
      <c r="C196" s="75">
        <v>2.84</v>
      </c>
      <c r="D196" s="75">
        <v>0.08</v>
      </c>
      <c r="G196" s="20">
        <f t="shared" si="153"/>
        <v>-0.33027640692444227</v>
      </c>
      <c r="H196" s="85">
        <f t="shared" si="154"/>
        <v>-0.32950304444776124</v>
      </c>
      <c r="I196" s="21">
        <f t="shared" si="139"/>
        <v>3.2450000000000001</v>
      </c>
      <c r="J196" s="21">
        <f t="shared" si="140"/>
        <v>3.2550000000000003</v>
      </c>
      <c r="K196" s="26">
        <f t="shared" si="141"/>
        <v>3.3833333333333333</v>
      </c>
      <c r="L196" s="26">
        <f t="shared" si="142"/>
        <v>0.12833333333333297</v>
      </c>
      <c r="M196" s="65">
        <f t="shared" si="143"/>
        <v>0.1383333333333332</v>
      </c>
      <c r="O196" s="14">
        <f t="shared" si="131"/>
        <v>0.13644001213212539</v>
      </c>
      <c r="P196" s="57">
        <f t="shared" ref="P196:P259" si="157">P195</f>
        <v>3.0100000000000001E-3</v>
      </c>
      <c r="U196" s="20">
        <f t="shared" ref="U196:V211" si="158">U195 + 0.00464017486008615</f>
        <v>-2.2373882745733269</v>
      </c>
      <c r="V196" s="20">
        <f t="shared" si="158"/>
        <v>-2.235068187143284</v>
      </c>
      <c r="W196" s="21">
        <f t="shared" si="144"/>
        <v>3.56</v>
      </c>
      <c r="X196" s="21">
        <f t="shared" si="149"/>
        <v>3.6466666666666665</v>
      </c>
      <c r="Y196" s="26">
        <f t="shared" si="150"/>
        <v>3.5994444444444449</v>
      </c>
      <c r="Z196" s="26">
        <f t="shared" si="151"/>
        <v>-4.722222222222161E-2</v>
      </c>
      <c r="AA196" s="65">
        <f t="shared" si="152"/>
        <v>3.9444444444444837E-2</v>
      </c>
      <c r="AB196" s="36"/>
      <c r="AC196" s="14"/>
      <c r="AD196" s="57"/>
      <c r="AE196" s="41"/>
      <c r="AF196" s="14"/>
      <c r="AI196" s="20">
        <f t="shared" ref="AI196:AI259" si="159">AI195 + 0.0139205245802584</f>
        <v>-2.6967655857200254</v>
      </c>
      <c r="AJ196" s="20">
        <f t="shared" ref="AJ196:AJ259" si="160">AJ195 + 0.0139205245802584</f>
        <v>-2.6898053234298955</v>
      </c>
      <c r="AK196" s="21">
        <f t="shared" si="129"/>
        <v>3.6360000000000001</v>
      </c>
      <c r="AL196" s="21">
        <f t="shared" si="134"/>
        <v>3.533666666666667</v>
      </c>
      <c r="AM196" s="26">
        <f t="shared" si="135"/>
        <v>3.4586296296296291</v>
      </c>
      <c r="AN196" s="26">
        <f t="shared" si="136"/>
        <v>-7.5037037037037901E-2</v>
      </c>
      <c r="AO196" s="65">
        <f t="shared" si="137"/>
        <v>-0.17737037037037107</v>
      </c>
      <c r="AP196" s="36"/>
      <c r="AQ196" s="14">
        <f t="shared" si="155"/>
        <v>6.6079092205170747E-2</v>
      </c>
      <c r="AR196" s="57">
        <f t="shared" si="138"/>
        <v>-3.9600000000000003E-2</v>
      </c>
      <c r="AS196" s="14"/>
      <c r="AT196" s="14"/>
      <c r="AU196" s="23"/>
      <c r="AV196" s="9"/>
      <c r="AW196" s="20"/>
      <c r="AX196" s="20"/>
      <c r="AY196" s="21"/>
      <c r="AZ196" s="21"/>
      <c r="BA196" s="9"/>
      <c r="BB196" s="9"/>
      <c r="BC196" s="9"/>
      <c r="BD196" s="38"/>
      <c r="BE196" s="9"/>
      <c r="BF196" s="9"/>
      <c r="BG196" s="9"/>
      <c r="BH196" s="9"/>
      <c r="BI196" s="9"/>
    </row>
    <row r="197" spans="1:61" ht="15.75">
      <c r="A197" s="70">
        <f t="shared" si="156"/>
        <v>4.9999999999998934E-3</v>
      </c>
      <c r="B197" s="5">
        <v>-4.3449999999999998</v>
      </c>
      <c r="C197" s="75">
        <v>2.87</v>
      </c>
      <c r="D197" s="75">
        <v>0.04</v>
      </c>
      <c r="G197" s="20">
        <f t="shared" si="153"/>
        <v>-0.32872968197108021</v>
      </c>
      <c r="H197" s="85">
        <f t="shared" si="154"/>
        <v>-0.32795631949439918</v>
      </c>
      <c r="I197" s="21">
        <f t="shared" si="139"/>
        <v>3.23</v>
      </c>
      <c r="J197" s="21">
        <f t="shared" si="140"/>
        <v>3.2333333333333329</v>
      </c>
      <c r="K197" s="26">
        <f t="shared" si="141"/>
        <v>3.3405555555555555</v>
      </c>
      <c r="L197" s="26">
        <f t="shared" si="142"/>
        <v>0.10722222222222255</v>
      </c>
      <c r="M197" s="65">
        <f t="shared" si="143"/>
        <v>0.11055555555555552</v>
      </c>
      <c r="O197" s="14">
        <f t="shared" si="131"/>
        <v>0.74129558822943553</v>
      </c>
      <c r="P197" s="57">
        <f t="shared" si="157"/>
        <v>3.0100000000000001E-3</v>
      </c>
      <c r="U197" s="20">
        <f t="shared" si="158"/>
        <v>-2.2327480997132407</v>
      </c>
      <c r="V197" s="20">
        <f t="shared" si="158"/>
        <v>-2.2304280122831979</v>
      </c>
      <c r="W197" s="21">
        <f t="shared" si="144"/>
        <v>3.4750000000000001</v>
      </c>
      <c r="X197" s="21">
        <f t="shared" si="149"/>
        <v>3.4800000000000004</v>
      </c>
      <c r="Y197" s="26">
        <f t="shared" si="150"/>
        <v>3.6111111111111112</v>
      </c>
      <c r="Z197" s="26">
        <f t="shared" si="151"/>
        <v>0.13111111111111073</v>
      </c>
      <c r="AA197" s="65">
        <f t="shared" si="152"/>
        <v>0.13611111111111107</v>
      </c>
      <c r="AB197" s="36"/>
      <c r="AC197" s="14"/>
      <c r="AD197" s="57"/>
      <c r="AE197" s="41"/>
      <c r="AF197" s="14"/>
      <c r="AI197" s="20">
        <f t="shared" si="159"/>
        <v>-2.682845061139767</v>
      </c>
      <c r="AJ197" s="20">
        <f t="shared" si="160"/>
        <v>-2.675884798849637</v>
      </c>
      <c r="AK197" s="21">
        <f t="shared" si="129"/>
        <v>3.3133333333333339</v>
      </c>
      <c r="AL197" s="21">
        <f t="shared" si="134"/>
        <v>3.3771111111111112</v>
      </c>
      <c r="AM197" s="26">
        <f t="shared" si="135"/>
        <v>3.483518518518518</v>
      </c>
      <c r="AN197" s="26">
        <f t="shared" si="136"/>
        <v>0.10640740740740684</v>
      </c>
      <c r="AO197" s="65">
        <f t="shared" si="137"/>
        <v>0.17018518518518411</v>
      </c>
      <c r="AP197" s="36"/>
      <c r="AQ197" s="14">
        <f t="shared" si="155"/>
        <v>-0.59076320420019157</v>
      </c>
      <c r="AR197" s="57">
        <f t="shared" si="138"/>
        <v>-3.9600000000000003E-2</v>
      </c>
      <c r="AS197" s="14"/>
      <c r="AT197" s="14"/>
      <c r="AU197" s="23"/>
      <c r="AV197" s="9"/>
      <c r="AW197" s="20"/>
      <c r="AX197" s="20"/>
      <c r="AY197" s="21"/>
      <c r="AZ197" s="21"/>
      <c r="BA197" s="9"/>
      <c r="BB197" s="9"/>
      <c r="BC197" s="9"/>
      <c r="BD197" s="38"/>
      <c r="BE197" s="9"/>
      <c r="BF197" s="9"/>
      <c r="BG197" s="9"/>
      <c r="BH197" s="9"/>
      <c r="BI197" s="9"/>
    </row>
    <row r="198" spans="1:61" ht="15.75">
      <c r="A198" s="70">
        <f t="shared" si="156"/>
        <v>4.9999999999998934E-3</v>
      </c>
      <c r="B198" s="5">
        <v>-4.34</v>
      </c>
      <c r="C198" s="75">
        <v>2.73</v>
      </c>
      <c r="D198" s="75">
        <v>0.05</v>
      </c>
      <c r="G198" s="20">
        <f t="shared" si="153"/>
        <v>-0.32718295701771816</v>
      </c>
      <c r="H198" s="85">
        <f t="shared" si="154"/>
        <v>-0.32640959454103713</v>
      </c>
      <c r="I198" s="21">
        <f t="shared" si="139"/>
        <v>3.2250000000000001</v>
      </c>
      <c r="J198" s="21">
        <f t="shared" si="140"/>
        <v>3.2550000000000003</v>
      </c>
      <c r="K198" s="26">
        <f t="shared" si="141"/>
        <v>3.3572222222222221</v>
      </c>
      <c r="L198" s="26">
        <f t="shared" si="142"/>
        <v>0.10222222222222177</v>
      </c>
      <c r="M198" s="65">
        <f t="shared" si="143"/>
        <v>0.13222222222222202</v>
      </c>
      <c r="O198" s="14">
        <f t="shared" si="131"/>
        <v>0.99929072001140717</v>
      </c>
      <c r="P198" s="57">
        <f t="shared" si="157"/>
        <v>3.0100000000000001E-3</v>
      </c>
      <c r="U198" s="20">
        <f t="shared" si="158"/>
        <v>-2.2281079248531546</v>
      </c>
      <c r="V198" s="20">
        <f t="shared" si="158"/>
        <v>-2.2257878374231117</v>
      </c>
      <c r="W198" s="21">
        <f t="shared" si="144"/>
        <v>3.4050000000000002</v>
      </c>
      <c r="X198" s="21">
        <f t="shared" si="149"/>
        <v>3.47</v>
      </c>
      <c r="Y198" s="26">
        <f t="shared" si="150"/>
        <v>3.6116666666666668</v>
      </c>
      <c r="Z198" s="26">
        <f t="shared" si="151"/>
        <v>0.14166666666666661</v>
      </c>
      <c r="AA198" s="65">
        <f t="shared" si="152"/>
        <v>0.20666666666666655</v>
      </c>
      <c r="AB198" s="36"/>
      <c r="AC198" s="14"/>
      <c r="AD198" s="57"/>
      <c r="AE198" s="41"/>
      <c r="AF198" s="14"/>
      <c r="AI198" s="20">
        <f t="shared" si="159"/>
        <v>-2.6689245365595085</v>
      </c>
      <c r="AJ198" s="20">
        <f t="shared" si="160"/>
        <v>-2.6619642742693785</v>
      </c>
      <c r="AK198" s="21">
        <f t="shared" si="129"/>
        <v>3.1819999999999999</v>
      </c>
      <c r="AL198" s="21">
        <f t="shared" si="134"/>
        <v>3.3606666666666669</v>
      </c>
      <c r="AM198" s="26">
        <f t="shared" si="135"/>
        <v>3.5235185185185185</v>
      </c>
      <c r="AN198" s="26">
        <f t="shared" si="136"/>
        <v>0.16285185185185158</v>
      </c>
      <c r="AO198" s="65">
        <f t="shared" si="137"/>
        <v>0.34151851851851855</v>
      </c>
      <c r="AP198" s="36"/>
      <c r="AQ198" s="14">
        <f t="shared" si="155"/>
        <v>-0.97118083175859149</v>
      </c>
      <c r="AR198" s="57">
        <f t="shared" si="138"/>
        <v>-3.9600000000000003E-2</v>
      </c>
      <c r="AS198" s="14"/>
      <c r="AT198" s="14"/>
      <c r="AU198" s="23"/>
      <c r="AV198" s="9"/>
      <c r="AW198" s="20"/>
      <c r="AX198" s="20"/>
      <c r="AY198" s="21"/>
      <c r="AZ198" s="21"/>
      <c r="BA198" s="9"/>
      <c r="BB198" s="9"/>
      <c r="BC198" s="9"/>
      <c r="BD198" s="38"/>
      <c r="BE198" s="9"/>
      <c r="BF198" s="9"/>
      <c r="BG198" s="9"/>
      <c r="BH198" s="9"/>
      <c r="BI198" s="9"/>
    </row>
    <row r="199" spans="1:61" ht="15.75">
      <c r="A199" s="70">
        <f t="shared" si="156"/>
        <v>4.9999999999998934E-3</v>
      </c>
      <c r="B199" s="5">
        <v>-4.335</v>
      </c>
      <c r="C199" s="75">
        <v>2.85</v>
      </c>
      <c r="D199" s="75">
        <v>0.06</v>
      </c>
      <c r="G199" s="20">
        <f t="shared" si="153"/>
        <v>-0.3256362320643561</v>
      </c>
      <c r="H199" s="85">
        <f t="shared" si="154"/>
        <v>-0.32486286958767507</v>
      </c>
      <c r="I199" s="21">
        <f t="shared" si="139"/>
        <v>3.31</v>
      </c>
      <c r="J199" s="21">
        <f t="shared" si="140"/>
        <v>3.2916666666666665</v>
      </c>
      <c r="K199" s="26">
        <f t="shared" si="141"/>
        <v>3.3888888888888888</v>
      </c>
      <c r="L199" s="26">
        <f t="shared" si="142"/>
        <v>9.7222222222222321E-2</v>
      </c>
      <c r="M199" s="65">
        <f t="shared" si="143"/>
        <v>7.8888888888888786E-2</v>
      </c>
      <c r="O199" s="14">
        <f t="shared" si="131"/>
        <v>0.78970661802076836</v>
      </c>
      <c r="P199" s="57">
        <f t="shared" si="157"/>
        <v>3.0100000000000001E-3</v>
      </c>
      <c r="U199" s="20">
        <f t="shared" si="158"/>
        <v>-2.2234677499930684</v>
      </c>
      <c r="V199" s="20">
        <f t="shared" si="158"/>
        <v>-2.2211476625630255</v>
      </c>
      <c r="W199" s="21">
        <f t="shared" si="144"/>
        <v>3.5300000000000002</v>
      </c>
      <c r="X199" s="21">
        <f t="shared" si="149"/>
        <v>3.5116666666666667</v>
      </c>
      <c r="Y199" s="26">
        <f t="shared" si="150"/>
        <v>3.6111111111111112</v>
      </c>
      <c r="Z199" s="26">
        <f t="shared" si="151"/>
        <v>9.9444444444444446E-2</v>
      </c>
      <c r="AA199" s="65">
        <f t="shared" si="152"/>
        <v>8.1111111111110912E-2</v>
      </c>
      <c r="AB199" s="36"/>
      <c r="AC199" s="14"/>
      <c r="AD199" s="57"/>
      <c r="AE199" s="41"/>
      <c r="AF199" s="14"/>
      <c r="AI199" s="20">
        <f t="shared" si="159"/>
        <v>-2.65500401197925</v>
      </c>
      <c r="AJ199" s="20">
        <f t="shared" si="160"/>
        <v>-2.64804374968912</v>
      </c>
      <c r="AK199" s="21">
        <f t="shared" ref="AK199:AK262" si="161">AVERAGEIFS(d18O,KyrBP,"&gt;"&amp;AI199,KyrBP,"&lt;="&amp;AI200)</f>
        <v>3.586666666666666</v>
      </c>
      <c r="AL199" s="21">
        <f t="shared" si="134"/>
        <v>3.3962222222222223</v>
      </c>
      <c r="AM199" s="26">
        <f t="shared" si="135"/>
        <v>3.4870740740740742</v>
      </c>
      <c r="AN199" s="26">
        <f t="shared" si="136"/>
        <v>9.0851851851851961E-2</v>
      </c>
      <c r="AO199" s="65">
        <f t="shared" si="137"/>
        <v>-9.9592592592591789E-2</v>
      </c>
      <c r="AP199" s="36"/>
      <c r="AQ199" s="14">
        <f t="shared" si="155"/>
        <v>-0.89717215466448685</v>
      </c>
      <c r="AR199" s="57">
        <f t="shared" si="138"/>
        <v>-3.9600000000000003E-2</v>
      </c>
      <c r="AS199" s="14"/>
      <c r="AT199" s="14"/>
      <c r="AU199" s="23"/>
      <c r="AV199" s="9"/>
      <c r="AW199" s="20"/>
      <c r="AX199" s="20"/>
      <c r="AY199" s="21"/>
      <c r="AZ199" s="21"/>
      <c r="BA199" s="9"/>
      <c r="BB199" s="9"/>
      <c r="BC199" s="9"/>
      <c r="BD199" s="38"/>
      <c r="BE199" s="9"/>
      <c r="BF199" s="9"/>
      <c r="BG199" s="9"/>
      <c r="BH199" s="9"/>
      <c r="BI199" s="9"/>
    </row>
    <row r="200" spans="1:61" ht="15.75">
      <c r="A200" s="70">
        <f t="shared" si="156"/>
        <v>4.9999999999998934E-3</v>
      </c>
      <c r="B200" s="5">
        <v>-4.33</v>
      </c>
      <c r="C200" s="75">
        <v>3</v>
      </c>
      <c r="D200" s="75">
        <v>0.05</v>
      </c>
      <c r="G200" s="20">
        <f t="shared" si="153"/>
        <v>-0.32408950711099405</v>
      </c>
      <c r="H200" s="85">
        <f t="shared" si="154"/>
        <v>-0.32331614463431302</v>
      </c>
      <c r="I200" s="21">
        <f t="shared" si="139"/>
        <v>3.34</v>
      </c>
      <c r="J200" s="21">
        <f t="shared" si="140"/>
        <v>3.3933333333333331</v>
      </c>
      <c r="K200" s="26">
        <f t="shared" si="141"/>
        <v>3.4555555555555557</v>
      </c>
      <c r="L200" s="26">
        <f t="shared" si="142"/>
        <v>6.2222222222222623E-2</v>
      </c>
      <c r="M200" s="65">
        <f t="shared" si="143"/>
        <v>0.11555555555555586</v>
      </c>
      <c r="O200" s="14">
        <f t="shared" ref="O200:O263" si="162" xml:space="preserve"> SIN((2*PI()*(H200+P200)/0.0139205245802584) + 2.989911921)</f>
        <v>0.2106100128467612</v>
      </c>
      <c r="P200" s="57">
        <f t="shared" si="157"/>
        <v>3.0100000000000001E-3</v>
      </c>
      <c r="U200" s="20">
        <f t="shared" si="158"/>
        <v>-2.2188275751329822</v>
      </c>
      <c r="V200" s="20">
        <f t="shared" si="158"/>
        <v>-2.2165074877029394</v>
      </c>
      <c r="W200" s="21">
        <f t="shared" si="144"/>
        <v>3.5999999999999996</v>
      </c>
      <c r="X200" s="21">
        <f t="shared" si="149"/>
        <v>3.5516666666666663</v>
      </c>
      <c r="Y200" s="26">
        <f t="shared" si="150"/>
        <v>3.6044444444444443</v>
      </c>
      <c r="Z200" s="26">
        <f t="shared" si="151"/>
        <v>5.2777777777778034E-2</v>
      </c>
      <c r="AA200" s="65">
        <f t="shared" si="152"/>
        <v>4.4444444444446951E-3</v>
      </c>
      <c r="AB200" s="36"/>
      <c r="AC200" s="14"/>
      <c r="AD200" s="57"/>
      <c r="AE200" s="41"/>
      <c r="AF200" s="14"/>
      <c r="AI200" s="20">
        <f t="shared" si="159"/>
        <v>-2.6410834873989915</v>
      </c>
      <c r="AJ200" s="20">
        <f t="shared" si="160"/>
        <v>-2.6341232251088615</v>
      </c>
      <c r="AK200" s="21">
        <f t="shared" si="161"/>
        <v>3.4199999999999995</v>
      </c>
      <c r="AL200" s="21">
        <f t="shared" si="134"/>
        <v>3.4495555555555555</v>
      </c>
      <c r="AM200" s="26">
        <f t="shared" si="135"/>
        <v>3.4489259259259257</v>
      </c>
      <c r="AN200" s="26">
        <f t="shared" si="136"/>
        <v>-6.2962962962975766E-4</v>
      </c>
      <c r="AO200" s="65">
        <f t="shared" si="137"/>
        <v>2.8925925925926244E-2</v>
      </c>
      <c r="AP200" s="36"/>
      <c r="AQ200" s="14">
        <f t="shared" si="155"/>
        <v>-0.40336665544504002</v>
      </c>
      <c r="AR200" s="57">
        <f t="shared" si="138"/>
        <v>-3.9600000000000003E-2</v>
      </c>
      <c r="AS200" s="14"/>
      <c r="AT200" s="14"/>
      <c r="AU200" s="23"/>
      <c r="AV200" s="9"/>
      <c r="AW200" s="20"/>
      <c r="AX200" s="20"/>
      <c r="AY200" s="21"/>
      <c r="AZ200" s="21"/>
      <c r="BA200" s="9"/>
      <c r="BB200" s="9"/>
      <c r="BC200" s="9"/>
      <c r="BD200" s="38"/>
      <c r="BE200" s="9"/>
      <c r="BF200" s="9"/>
      <c r="BG200" s="9"/>
      <c r="BH200" s="9"/>
      <c r="BI200" s="9"/>
    </row>
    <row r="201" spans="1:61" ht="15.75">
      <c r="A201" s="70">
        <f t="shared" si="156"/>
        <v>4.9999999999998934E-3</v>
      </c>
      <c r="B201" s="5">
        <v>-4.3250000000000002</v>
      </c>
      <c r="C201" s="75">
        <v>2.83</v>
      </c>
      <c r="D201" s="75">
        <v>0.05</v>
      </c>
      <c r="G201" s="20">
        <f t="shared" si="153"/>
        <v>-0.32254278215763199</v>
      </c>
      <c r="H201" s="85">
        <f t="shared" si="154"/>
        <v>-0.32176941968095096</v>
      </c>
      <c r="I201" s="21">
        <f t="shared" si="139"/>
        <v>3.53</v>
      </c>
      <c r="J201" s="21">
        <f t="shared" si="140"/>
        <v>3.51</v>
      </c>
      <c r="K201" s="26">
        <f t="shared" si="141"/>
        <v>3.5011111111111117</v>
      </c>
      <c r="L201" s="26">
        <f t="shared" si="142"/>
        <v>-8.8888888888880579E-3</v>
      </c>
      <c r="M201" s="65">
        <f t="shared" si="143"/>
        <v>-2.8888888888888076E-2</v>
      </c>
      <c r="O201" s="14">
        <f t="shared" si="162"/>
        <v>-0.46703335800781598</v>
      </c>
      <c r="P201" s="57">
        <f t="shared" si="157"/>
        <v>3.0100000000000001E-3</v>
      </c>
      <c r="U201" s="20">
        <f t="shared" si="158"/>
        <v>-2.2141874002728961</v>
      </c>
      <c r="V201" s="20">
        <f t="shared" si="158"/>
        <v>-2.2118673128428532</v>
      </c>
      <c r="W201" s="21">
        <f t="shared" si="144"/>
        <v>3.5249999999999999</v>
      </c>
      <c r="X201" s="21">
        <f t="shared" si="149"/>
        <v>3.5983333333333332</v>
      </c>
      <c r="Y201" s="26">
        <f t="shared" si="150"/>
        <v>3.6227777777777774</v>
      </c>
      <c r="Z201" s="26">
        <f t="shared" si="151"/>
        <v>2.4444444444444269E-2</v>
      </c>
      <c r="AA201" s="65">
        <f t="shared" si="152"/>
        <v>9.7777777777777519E-2</v>
      </c>
      <c r="AB201" s="36"/>
      <c r="AC201" s="14"/>
      <c r="AD201" s="57"/>
      <c r="AE201" s="41"/>
      <c r="AF201" s="14"/>
      <c r="AI201" s="20">
        <f t="shared" si="159"/>
        <v>-2.627162962818733</v>
      </c>
      <c r="AJ201" s="20">
        <f t="shared" si="160"/>
        <v>-2.620202700528603</v>
      </c>
      <c r="AK201" s="21">
        <f t="shared" si="161"/>
        <v>3.3420000000000001</v>
      </c>
      <c r="AL201" s="21">
        <f t="shared" si="134"/>
        <v>3.5139999999999998</v>
      </c>
      <c r="AM201" s="26">
        <f t="shared" si="135"/>
        <v>3.4311481481481483</v>
      </c>
      <c r="AN201" s="26">
        <f t="shared" si="136"/>
        <v>-8.285185185185151E-2</v>
      </c>
      <c r="AO201" s="65">
        <f t="shared" si="137"/>
        <v>8.9148148148148199E-2</v>
      </c>
      <c r="AP201" s="36"/>
      <c r="AQ201" s="14">
        <f t="shared" si="155"/>
        <v>0.27917858477818558</v>
      </c>
      <c r="AR201" s="57">
        <f t="shared" si="138"/>
        <v>-3.9600000000000003E-2</v>
      </c>
      <c r="AS201" s="14"/>
      <c r="AT201" s="14"/>
      <c r="AU201" s="23"/>
      <c r="AV201" s="9"/>
      <c r="AW201" s="20"/>
      <c r="AX201" s="20"/>
      <c r="AY201" s="21"/>
      <c r="AZ201" s="21"/>
      <c r="BA201" s="9"/>
      <c r="BB201" s="9"/>
      <c r="BC201" s="9"/>
      <c r="BD201" s="38"/>
      <c r="BE201" s="9"/>
      <c r="BF201" s="9"/>
      <c r="BG201" s="9"/>
      <c r="BH201" s="9"/>
      <c r="BI201" s="9"/>
    </row>
    <row r="202" spans="1:61" ht="15.75">
      <c r="A202" s="70">
        <f t="shared" si="156"/>
        <v>4.9999999999998934E-3</v>
      </c>
      <c r="B202" s="5">
        <v>-4.32</v>
      </c>
      <c r="C202" s="75">
        <v>2.84</v>
      </c>
      <c r="D202" s="75">
        <v>0.06</v>
      </c>
      <c r="G202" s="20">
        <f t="shared" si="153"/>
        <v>-0.32099605720426994</v>
      </c>
      <c r="H202" s="85">
        <f t="shared" si="154"/>
        <v>-0.32022269472758891</v>
      </c>
      <c r="I202" s="21">
        <f t="shared" si="139"/>
        <v>3.66</v>
      </c>
      <c r="J202" s="21">
        <f t="shared" si="140"/>
        <v>3.6199999999999997</v>
      </c>
      <c r="K202" s="26">
        <f t="shared" si="141"/>
        <v>3.5611111111111118</v>
      </c>
      <c r="L202" s="26">
        <f t="shared" si="142"/>
        <v>-5.888888888888788E-2</v>
      </c>
      <c r="M202" s="65">
        <f t="shared" si="143"/>
        <v>-9.888888888888836E-2</v>
      </c>
      <c r="O202" s="14">
        <f t="shared" si="162"/>
        <v>-0.92614663015290988</v>
      </c>
      <c r="P202" s="57">
        <f t="shared" si="157"/>
        <v>3.0100000000000001E-3</v>
      </c>
      <c r="T202" s="2"/>
      <c r="U202" s="20">
        <f t="shared" si="158"/>
        <v>-2.2095472254128099</v>
      </c>
      <c r="V202" s="20">
        <f t="shared" si="158"/>
        <v>-2.207227137982767</v>
      </c>
      <c r="W202" s="21">
        <f t="shared" si="144"/>
        <v>3.67</v>
      </c>
      <c r="X202" s="21">
        <f t="shared" si="149"/>
        <v>3.6750000000000003</v>
      </c>
      <c r="Y202" s="26">
        <f t="shared" si="150"/>
        <v>3.6222222222222222</v>
      </c>
      <c r="Z202" s="26">
        <f t="shared" si="151"/>
        <v>-5.2777777777778034E-2</v>
      </c>
      <c r="AA202" s="65">
        <f t="shared" si="152"/>
        <v>-4.7777777777777697E-2</v>
      </c>
      <c r="AB202" s="36"/>
      <c r="AC202" s="14"/>
      <c r="AD202" s="57"/>
      <c r="AE202" s="41"/>
      <c r="AF202" s="14"/>
      <c r="AI202" s="20">
        <f t="shared" si="159"/>
        <v>-2.6132424382384745</v>
      </c>
      <c r="AJ202" s="20">
        <f t="shared" si="160"/>
        <v>-2.6062821759483445</v>
      </c>
      <c r="AK202" s="21">
        <f t="shared" si="161"/>
        <v>3.78</v>
      </c>
      <c r="AL202" s="21">
        <f t="shared" si="134"/>
        <v>3.531333333333333</v>
      </c>
      <c r="AM202" s="26">
        <f t="shared" si="135"/>
        <v>3.4289259259259257</v>
      </c>
      <c r="AN202" s="26">
        <f t="shared" si="136"/>
        <v>-0.10240740740740728</v>
      </c>
      <c r="AO202" s="65">
        <f t="shared" si="137"/>
        <v>-0.35107407407407409</v>
      </c>
      <c r="AP202" s="36"/>
      <c r="AQ202" s="14">
        <f t="shared" si="155"/>
        <v>0.83109306245931858</v>
      </c>
      <c r="AR202" s="57">
        <f t="shared" si="138"/>
        <v>-3.9600000000000003E-2</v>
      </c>
      <c r="AS202" s="14"/>
      <c r="AT202" s="14"/>
      <c r="AU202" s="23"/>
      <c r="AV202" s="9"/>
      <c r="AW202" s="20"/>
      <c r="AX202" s="20"/>
      <c r="AY202" s="21"/>
      <c r="AZ202" s="21"/>
      <c r="BA202" s="9"/>
      <c r="BB202" s="9"/>
      <c r="BC202" s="9"/>
      <c r="BD202" s="38"/>
      <c r="BE202" s="9"/>
      <c r="BF202" s="9"/>
      <c r="BG202" s="9"/>
      <c r="BH202" s="9"/>
      <c r="BI202" s="9"/>
    </row>
    <row r="203" spans="1:61" ht="15.75">
      <c r="A203" s="70">
        <f t="shared" si="156"/>
        <v>4.9999999999998934E-3</v>
      </c>
      <c r="B203" s="5">
        <v>-4.3150000000000004</v>
      </c>
      <c r="C203" s="75">
        <v>2.85</v>
      </c>
      <c r="D203" s="75">
        <v>0.05</v>
      </c>
      <c r="G203" s="20">
        <f t="shared" si="153"/>
        <v>-0.31944933225090788</v>
      </c>
      <c r="H203" s="85">
        <f t="shared" si="154"/>
        <v>-0.31867596977422685</v>
      </c>
      <c r="I203" s="21">
        <f t="shared" si="139"/>
        <v>3.67</v>
      </c>
      <c r="J203" s="21">
        <f t="shared" si="140"/>
        <v>3.74</v>
      </c>
      <c r="K203" s="26">
        <f t="shared" si="141"/>
        <v>3.6183333333333332</v>
      </c>
      <c r="L203" s="26">
        <f t="shared" si="142"/>
        <v>-0.12166666666666703</v>
      </c>
      <c r="M203" s="65">
        <f t="shared" si="143"/>
        <v>-5.166666666666675E-2</v>
      </c>
      <c r="O203" s="14">
        <f t="shared" si="162"/>
        <v>-0.95190560107620104</v>
      </c>
      <c r="P203" s="57">
        <f t="shared" si="157"/>
        <v>3.0100000000000001E-3</v>
      </c>
      <c r="U203" s="20">
        <f t="shared" si="158"/>
        <v>-2.2049070505527237</v>
      </c>
      <c r="V203" s="20">
        <f t="shared" si="158"/>
        <v>-2.2025869631226809</v>
      </c>
      <c r="W203" s="21">
        <f t="shared" si="144"/>
        <v>3.83</v>
      </c>
      <c r="X203" s="21">
        <f t="shared" si="149"/>
        <v>3.7816666666666663</v>
      </c>
      <c r="Y203" s="26">
        <f t="shared" si="150"/>
        <v>3.6233333333333331</v>
      </c>
      <c r="Z203" s="26">
        <f t="shared" si="151"/>
        <v>-0.15833333333333321</v>
      </c>
      <c r="AA203" s="65">
        <f t="shared" si="152"/>
        <v>-0.206666666666667</v>
      </c>
      <c r="AB203" s="36"/>
      <c r="AC203" s="14"/>
      <c r="AD203" s="57"/>
      <c r="AE203" s="41"/>
      <c r="AF203" s="14"/>
      <c r="AI203" s="20">
        <f t="shared" si="159"/>
        <v>-2.599321913658216</v>
      </c>
      <c r="AJ203" s="20">
        <f t="shared" si="160"/>
        <v>-2.5923616513680861</v>
      </c>
      <c r="AK203" s="21">
        <f t="shared" si="161"/>
        <v>3.472</v>
      </c>
      <c r="AL203" s="21">
        <f t="shared" ref="AL203:AL266" si="163">AVERAGE(AK202:AK204)</f>
        <v>3.520111111111111</v>
      </c>
      <c r="AM203" s="26">
        <f t="shared" ref="AM203:AM266" si="164">AVERAGE(AK199:AK207)</f>
        <v>3.4877777777777776</v>
      </c>
      <c r="AN203" s="26">
        <f t="shared" ref="AN203:AN266" si="165">AM203-AL203</f>
        <v>-3.2333333333333325E-2</v>
      </c>
      <c r="AO203" s="65">
        <f t="shared" ref="AO203:AO266" si="166">AM203-AK203</f>
        <v>1.5777777777777668E-2</v>
      </c>
      <c r="AP203" s="36"/>
      <c r="AQ203" s="14">
        <f t="shared" si="155"/>
        <v>0.99412985964521683</v>
      </c>
      <c r="AR203" s="57">
        <f t="shared" si="138"/>
        <v>-3.9600000000000003E-2</v>
      </c>
      <c r="AS203" s="14"/>
      <c r="AT203" s="14"/>
      <c r="AU203" s="23"/>
      <c r="AV203" s="9"/>
      <c r="AW203" s="20"/>
      <c r="AX203" s="20"/>
      <c r="AY203" s="21"/>
      <c r="AZ203" s="21"/>
      <c r="BA203" s="9"/>
      <c r="BB203" s="9"/>
      <c r="BC203" s="9"/>
      <c r="BD203" s="38"/>
      <c r="BE203" s="9"/>
      <c r="BF203" s="9"/>
      <c r="BG203" s="9"/>
      <c r="BH203" s="9"/>
      <c r="BI203" s="9"/>
    </row>
    <row r="204" spans="1:61" ht="15.75">
      <c r="A204" s="70">
        <f t="shared" si="156"/>
        <v>5.0000000000007816E-3</v>
      </c>
      <c r="B204" s="5">
        <v>-4.3099999999999996</v>
      </c>
      <c r="C204" s="75">
        <v>2.86</v>
      </c>
      <c r="D204" s="75">
        <v>0.05</v>
      </c>
      <c r="G204" s="20">
        <f t="shared" si="153"/>
        <v>-0.31790260729754583</v>
      </c>
      <c r="H204" s="85">
        <f t="shared" si="154"/>
        <v>-0.3171292448208648</v>
      </c>
      <c r="I204" s="21">
        <f t="shared" si="139"/>
        <v>3.89</v>
      </c>
      <c r="J204" s="21">
        <f t="shared" si="140"/>
        <v>3.7383333333333333</v>
      </c>
      <c r="K204" s="26">
        <f t="shared" si="141"/>
        <v>3.6616666666666671</v>
      </c>
      <c r="L204" s="26">
        <f t="shared" si="142"/>
        <v>-7.6666666666666217E-2</v>
      </c>
      <c r="M204" s="65">
        <f t="shared" si="143"/>
        <v>-0.22833333333333306</v>
      </c>
      <c r="O204" s="14">
        <f t="shared" si="162"/>
        <v>-0.53225736200358276</v>
      </c>
      <c r="P204" s="57">
        <f t="shared" si="157"/>
        <v>3.0100000000000001E-3</v>
      </c>
      <c r="U204" s="20">
        <f t="shared" si="158"/>
        <v>-2.2002668756926376</v>
      </c>
      <c r="V204" s="20">
        <f t="shared" si="158"/>
        <v>-2.1979467882625947</v>
      </c>
      <c r="W204" s="21">
        <f t="shared" si="144"/>
        <v>3.8449999999999998</v>
      </c>
      <c r="X204" s="21">
        <f t="shared" si="149"/>
        <v>3.8000000000000003</v>
      </c>
      <c r="Y204" s="26">
        <f t="shared" si="150"/>
        <v>3.612222222222222</v>
      </c>
      <c r="Z204" s="26">
        <f t="shared" si="151"/>
        <v>-0.18777777777777827</v>
      </c>
      <c r="AA204" s="65">
        <f t="shared" si="152"/>
        <v>-0.23277777777777775</v>
      </c>
      <c r="AB204" s="36"/>
      <c r="AC204" s="14"/>
      <c r="AD204" s="57"/>
      <c r="AE204" s="41"/>
      <c r="AF204" s="14"/>
      <c r="AI204" s="20">
        <f t="shared" si="159"/>
        <v>-2.5854013890779575</v>
      </c>
      <c r="AJ204" s="20">
        <f t="shared" si="160"/>
        <v>-2.5784411267878276</v>
      </c>
      <c r="AK204" s="21">
        <f t="shared" si="161"/>
        <v>3.3083333333333336</v>
      </c>
      <c r="AL204" s="21">
        <f t="shared" si="163"/>
        <v>3.4187777777777781</v>
      </c>
      <c r="AM204" s="26">
        <f t="shared" si="164"/>
        <v>3.5441481481481478</v>
      </c>
      <c r="AN204" s="26">
        <f t="shared" si="165"/>
        <v>0.12537037037036969</v>
      </c>
      <c r="AO204" s="65">
        <f t="shared" si="166"/>
        <v>0.23581481481481426</v>
      </c>
      <c r="AP204" s="36"/>
      <c r="AQ204" s="14">
        <f t="shared" si="155"/>
        <v>0.69200224698040014</v>
      </c>
      <c r="AR204" s="57">
        <f t="shared" ref="AR204:AR267" si="167">AR203</f>
        <v>-3.9600000000000003E-2</v>
      </c>
      <c r="AS204" s="14"/>
      <c r="AT204" s="14"/>
      <c r="AU204" s="23"/>
      <c r="AV204" s="9"/>
      <c r="AW204" s="20"/>
      <c r="AX204" s="20"/>
      <c r="AY204" s="21"/>
      <c r="AZ204" s="21"/>
      <c r="BA204" s="9"/>
      <c r="BB204" s="9"/>
      <c r="BC204" s="9"/>
      <c r="BD204" s="38"/>
      <c r="BE204" s="9"/>
      <c r="BF204" s="9"/>
      <c r="BG204" s="9"/>
      <c r="BH204" s="9"/>
      <c r="BI204" s="9"/>
    </row>
    <row r="205" spans="1:61" ht="15.75">
      <c r="A205" s="70">
        <f t="shared" si="156"/>
        <v>4.9999999999998934E-3</v>
      </c>
      <c r="B205" s="5">
        <v>-4.3049999999999997</v>
      </c>
      <c r="C205" s="75">
        <v>2.88</v>
      </c>
      <c r="D205" s="75">
        <v>0.04</v>
      </c>
      <c r="G205" s="20">
        <f t="shared" si="153"/>
        <v>-0.31635588234418377</v>
      </c>
      <c r="H205" s="85">
        <f t="shared" si="154"/>
        <v>-0.31558251986750274</v>
      </c>
      <c r="I205" s="21">
        <f t="shared" si="139"/>
        <v>3.6550000000000002</v>
      </c>
      <c r="J205" s="21">
        <f t="shared" si="140"/>
        <v>3.7716666666666665</v>
      </c>
      <c r="K205" s="26">
        <f t="shared" si="141"/>
        <v>3.7161111111111111</v>
      </c>
      <c r="L205" s="26">
        <f t="shared" si="142"/>
        <v>-5.5555555555555358E-2</v>
      </c>
      <c r="M205" s="65">
        <f t="shared" si="143"/>
        <v>6.1111111111110894E-2</v>
      </c>
      <c r="O205" s="14">
        <f t="shared" si="162"/>
        <v>0.13644001213216037</v>
      </c>
      <c r="P205" s="57">
        <f t="shared" si="157"/>
        <v>3.0100000000000001E-3</v>
      </c>
      <c r="U205" s="20">
        <f t="shared" si="158"/>
        <v>-2.1956267008325514</v>
      </c>
      <c r="V205" s="20">
        <f t="shared" si="158"/>
        <v>-2.1933066134025085</v>
      </c>
      <c r="W205" s="21">
        <f t="shared" si="144"/>
        <v>3.7250000000000001</v>
      </c>
      <c r="X205" s="21">
        <f t="shared" si="149"/>
        <v>3.6799999999999997</v>
      </c>
      <c r="Y205" s="26">
        <f t="shared" si="150"/>
        <v>3.6138888888888889</v>
      </c>
      <c r="Z205" s="26">
        <f t="shared" si="151"/>
        <v>-6.6111111111110787E-2</v>
      </c>
      <c r="AA205" s="65">
        <f t="shared" si="152"/>
        <v>-0.11111111111111116</v>
      </c>
      <c r="AB205" s="36"/>
      <c r="AC205" s="14"/>
      <c r="AD205" s="57"/>
      <c r="AE205" s="41"/>
      <c r="AF205" s="14"/>
      <c r="AI205" s="20">
        <f t="shared" si="159"/>
        <v>-2.571480864497699</v>
      </c>
      <c r="AJ205" s="20">
        <f t="shared" si="160"/>
        <v>-2.5645206022075691</v>
      </c>
      <c r="AK205" s="21">
        <f t="shared" si="161"/>
        <v>3.476</v>
      </c>
      <c r="AL205" s="21">
        <f t="shared" si="163"/>
        <v>3.3592222222222219</v>
      </c>
      <c r="AM205" s="26">
        <f t="shared" si="164"/>
        <v>3.5632222222222225</v>
      </c>
      <c r="AN205" s="26">
        <f t="shared" si="165"/>
        <v>0.20400000000000063</v>
      </c>
      <c r="AO205" s="65">
        <f t="shared" si="166"/>
        <v>8.7222222222222534E-2</v>
      </c>
      <c r="AP205" s="36"/>
      <c r="AQ205" s="14">
        <f t="shared" si="155"/>
        <v>6.6079092205135553E-2</v>
      </c>
      <c r="AR205" s="57">
        <f t="shared" si="167"/>
        <v>-3.9600000000000003E-2</v>
      </c>
      <c r="AS205" s="14"/>
      <c r="AT205" s="14"/>
      <c r="AU205" s="23"/>
      <c r="AV205" s="9"/>
      <c r="AW205" s="20"/>
      <c r="AX205" s="20"/>
      <c r="AY205" s="21"/>
      <c r="AZ205" s="21"/>
      <c r="BA205" s="9"/>
      <c r="BB205" s="9"/>
      <c r="BC205" s="9"/>
      <c r="BD205" s="38"/>
      <c r="BE205" s="9"/>
      <c r="BF205" s="9"/>
      <c r="BG205" s="9"/>
      <c r="BH205" s="9"/>
      <c r="BI205" s="9"/>
    </row>
    <row r="206" spans="1:61" ht="15.75">
      <c r="A206" s="70">
        <f t="shared" si="156"/>
        <v>4.9999999999998934E-3</v>
      </c>
      <c r="B206" s="5">
        <v>-4.3</v>
      </c>
      <c r="C206" s="75">
        <v>3.04</v>
      </c>
      <c r="D206" s="75">
        <v>0.05</v>
      </c>
      <c r="G206" s="20">
        <f t="shared" si="153"/>
        <v>-0.31480915739082171</v>
      </c>
      <c r="H206" s="85">
        <f t="shared" si="154"/>
        <v>-0.31403579491414069</v>
      </c>
      <c r="I206" s="21">
        <f t="shared" si="139"/>
        <v>3.77</v>
      </c>
      <c r="J206" s="21">
        <f t="shared" si="140"/>
        <v>3.7216666666666671</v>
      </c>
      <c r="K206" s="26">
        <f t="shared" si="141"/>
        <v>3.7516666666666669</v>
      </c>
      <c r="L206" s="26">
        <f t="shared" si="142"/>
        <v>2.9999999999999805E-2</v>
      </c>
      <c r="M206" s="65">
        <f t="shared" si="143"/>
        <v>-1.8333333333333091E-2</v>
      </c>
      <c r="O206" s="14">
        <f t="shared" si="162"/>
        <v>0.74129558822945929</v>
      </c>
      <c r="P206" s="57">
        <f t="shared" si="157"/>
        <v>3.0100000000000001E-3</v>
      </c>
      <c r="U206" s="20">
        <f t="shared" si="158"/>
        <v>-2.1909865259724652</v>
      </c>
      <c r="V206" s="20">
        <f t="shared" si="158"/>
        <v>-2.1886664385424224</v>
      </c>
      <c r="W206" s="21">
        <f t="shared" si="144"/>
        <v>3.4699999999999998</v>
      </c>
      <c r="X206" s="21">
        <f t="shared" si="149"/>
        <v>3.5366666666666666</v>
      </c>
      <c r="Y206" s="26">
        <f t="shared" si="150"/>
        <v>3.632222222222222</v>
      </c>
      <c r="Z206" s="26">
        <f t="shared" si="151"/>
        <v>9.5555555555555394E-2</v>
      </c>
      <c r="AA206" s="65">
        <f t="shared" si="152"/>
        <v>0.16222222222222227</v>
      </c>
      <c r="AB206" s="36"/>
      <c r="AC206" s="14"/>
      <c r="AD206" s="57"/>
      <c r="AE206" s="41"/>
      <c r="AF206" s="14"/>
      <c r="AI206" s="20">
        <f t="shared" si="159"/>
        <v>-2.5575603399174405</v>
      </c>
      <c r="AJ206" s="20">
        <f t="shared" si="160"/>
        <v>-2.5506000776273106</v>
      </c>
      <c r="AK206" s="21">
        <f t="shared" si="161"/>
        <v>3.293333333333333</v>
      </c>
      <c r="AL206" s="21">
        <f t="shared" si="163"/>
        <v>3.4936666666666665</v>
      </c>
      <c r="AM206" s="26">
        <f t="shared" si="164"/>
        <v>3.5854444444444442</v>
      </c>
      <c r="AN206" s="26">
        <f t="shared" si="165"/>
        <v>9.1777777777777736E-2</v>
      </c>
      <c r="AO206" s="65">
        <f t="shared" si="166"/>
        <v>0.29211111111111121</v>
      </c>
      <c r="AP206" s="36"/>
      <c r="AQ206" s="14">
        <f t="shared" si="155"/>
        <v>-0.59076320420019701</v>
      </c>
      <c r="AR206" s="57">
        <f t="shared" si="167"/>
        <v>-3.9600000000000003E-2</v>
      </c>
      <c r="AS206" s="14"/>
      <c r="AT206" s="14"/>
      <c r="AU206" s="23"/>
      <c r="AV206" s="9"/>
      <c r="AW206" s="20"/>
      <c r="AX206" s="20"/>
      <c r="AY206" s="21"/>
      <c r="AZ206" s="21"/>
      <c r="BA206" s="9"/>
      <c r="BB206" s="9"/>
      <c r="BC206" s="9"/>
      <c r="BD206" s="38"/>
      <c r="BE206" s="9"/>
      <c r="BF206" s="9"/>
      <c r="BG206" s="9"/>
      <c r="BH206" s="9"/>
      <c r="BI206" s="9"/>
    </row>
    <row r="207" spans="1:61" ht="15.75">
      <c r="A207" s="70">
        <f t="shared" si="156"/>
        <v>4.9999999999998934E-3</v>
      </c>
      <c r="B207" s="5">
        <v>-4.2949999999999999</v>
      </c>
      <c r="C207" s="75">
        <v>3.03</v>
      </c>
      <c r="D207" s="75">
        <v>0.05</v>
      </c>
      <c r="G207" s="20">
        <f t="shared" si="153"/>
        <v>-0.31326243243745966</v>
      </c>
      <c r="H207" s="85">
        <f t="shared" si="154"/>
        <v>-0.31248906996077863</v>
      </c>
      <c r="I207" s="21">
        <f t="shared" si="139"/>
        <v>3.74</v>
      </c>
      <c r="J207" s="21">
        <f t="shared" si="140"/>
        <v>3.7366666666666668</v>
      </c>
      <c r="K207" s="26">
        <f t="shared" si="141"/>
        <v>3.7922222222222226</v>
      </c>
      <c r="L207" s="26">
        <f t="shared" si="142"/>
        <v>5.5555555555555802E-2</v>
      </c>
      <c r="M207" s="65">
        <f t="shared" si="143"/>
        <v>5.2222222222222392E-2</v>
      </c>
      <c r="O207" s="14">
        <f t="shared" si="162"/>
        <v>0.99929072001140962</v>
      </c>
      <c r="P207" s="57">
        <f t="shared" si="157"/>
        <v>3.0100000000000001E-3</v>
      </c>
      <c r="U207" s="20">
        <f t="shared" si="158"/>
        <v>-2.1863463511123791</v>
      </c>
      <c r="V207" s="20">
        <f t="shared" si="158"/>
        <v>-2.1840262636823362</v>
      </c>
      <c r="W207" s="21">
        <f t="shared" si="144"/>
        <v>3.415</v>
      </c>
      <c r="X207" s="21">
        <f t="shared" si="149"/>
        <v>3.438333333333333</v>
      </c>
      <c r="Y207" s="26">
        <f t="shared" si="150"/>
        <v>3.6494444444444443</v>
      </c>
      <c r="Z207" s="26">
        <f t="shared" si="151"/>
        <v>0.21111111111111125</v>
      </c>
      <c r="AA207" s="65">
        <f t="shared" si="152"/>
        <v>0.23444444444444423</v>
      </c>
      <c r="AB207" s="36"/>
      <c r="AC207" s="14"/>
      <c r="AD207" s="57"/>
      <c r="AE207" s="41"/>
      <c r="AF207" s="14"/>
      <c r="AI207" s="20">
        <f t="shared" si="159"/>
        <v>-2.543639815337182</v>
      </c>
      <c r="AJ207" s="20">
        <f t="shared" si="160"/>
        <v>-2.5366795530470521</v>
      </c>
      <c r="AK207" s="21">
        <f t="shared" si="161"/>
        <v>3.7116666666666673</v>
      </c>
      <c r="AL207" s="21">
        <f t="shared" si="163"/>
        <v>3.6996666666666669</v>
      </c>
      <c r="AM207" s="26">
        <f t="shared" si="164"/>
        <v>3.5928518518518522</v>
      </c>
      <c r="AN207" s="26">
        <f t="shared" si="165"/>
        <v>-0.1068148148148147</v>
      </c>
      <c r="AO207" s="65">
        <f t="shared" si="166"/>
        <v>-0.11881481481481515</v>
      </c>
      <c r="AP207" s="36"/>
      <c r="AQ207" s="14">
        <f t="shared" si="155"/>
        <v>-0.97118083175859982</v>
      </c>
      <c r="AR207" s="57">
        <f t="shared" si="167"/>
        <v>-3.9600000000000003E-2</v>
      </c>
      <c r="AS207" s="14"/>
      <c r="AT207" s="14"/>
      <c r="AU207" s="23"/>
      <c r="AV207" s="9"/>
      <c r="AW207" s="20"/>
      <c r="AX207" s="20"/>
      <c r="AY207" s="21"/>
      <c r="AZ207" s="21"/>
      <c r="BA207" s="9"/>
      <c r="BB207" s="9"/>
      <c r="BC207" s="9"/>
      <c r="BD207" s="38"/>
      <c r="BE207" s="9"/>
      <c r="BF207" s="9"/>
      <c r="BG207" s="9"/>
      <c r="BH207" s="9"/>
      <c r="BI207" s="9"/>
    </row>
    <row r="208" spans="1:61" ht="15.75">
      <c r="A208" s="70">
        <f t="shared" si="156"/>
        <v>4.9999999999998934E-3</v>
      </c>
      <c r="B208" s="5">
        <v>-4.29</v>
      </c>
      <c r="C208" s="75">
        <v>3.02</v>
      </c>
      <c r="D208" s="75">
        <v>0.04</v>
      </c>
      <c r="G208" s="20">
        <f t="shared" si="153"/>
        <v>-0.3117157074840976</v>
      </c>
      <c r="H208" s="85">
        <f t="shared" si="154"/>
        <v>-0.31094234500741658</v>
      </c>
      <c r="I208" s="21">
        <f t="shared" si="139"/>
        <v>3.7</v>
      </c>
      <c r="J208" s="21">
        <f t="shared" si="140"/>
        <v>3.7566666666666664</v>
      </c>
      <c r="K208" s="26">
        <f t="shared" si="141"/>
        <v>3.8366666666666669</v>
      </c>
      <c r="L208" s="26">
        <f t="shared" si="142"/>
        <v>8.0000000000000515E-2</v>
      </c>
      <c r="M208" s="65">
        <f t="shared" si="143"/>
        <v>0.13666666666666671</v>
      </c>
      <c r="O208" s="14">
        <f t="shared" si="162"/>
        <v>0.78970661802072928</v>
      </c>
      <c r="P208" s="57">
        <f t="shared" si="157"/>
        <v>3.0100000000000001E-3</v>
      </c>
      <c r="U208" s="20">
        <f t="shared" si="158"/>
        <v>-2.1817061762522929</v>
      </c>
      <c r="V208" s="20">
        <f t="shared" si="158"/>
        <v>-2.17938608882225</v>
      </c>
      <c r="W208" s="21">
        <f t="shared" si="144"/>
        <v>3.4299999999999997</v>
      </c>
      <c r="X208" s="21">
        <f t="shared" si="149"/>
        <v>3.4866666666666668</v>
      </c>
      <c r="Y208" s="26">
        <f t="shared" si="150"/>
        <v>3.6733333333333338</v>
      </c>
      <c r="Z208" s="26">
        <f t="shared" si="151"/>
        <v>0.18666666666666698</v>
      </c>
      <c r="AA208" s="65">
        <f t="shared" si="152"/>
        <v>0.24333333333333407</v>
      </c>
      <c r="AB208" s="36"/>
      <c r="AC208" s="14"/>
      <c r="AD208" s="57"/>
      <c r="AE208" s="41"/>
      <c r="AF208" s="14"/>
      <c r="AI208" s="20">
        <f t="shared" si="159"/>
        <v>-2.5297192907569235</v>
      </c>
      <c r="AJ208" s="20">
        <f t="shared" si="160"/>
        <v>-2.5227590284667936</v>
      </c>
      <c r="AK208" s="21">
        <f t="shared" si="161"/>
        <v>4.0939999999999994</v>
      </c>
      <c r="AL208" s="21">
        <f t="shared" si="163"/>
        <v>3.7991111111111113</v>
      </c>
      <c r="AM208" s="26">
        <f t="shared" si="164"/>
        <v>3.5741851851851854</v>
      </c>
      <c r="AN208" s="26">
        <f t="shared" si="165"/>
        <v>-0.22492592592592597</v>
      </c>
      <c r="AO208" s="65">
        <f t="shared" si="166"/>
        <v>-0.51981481481481406</v>
      </c>
      <c r="AP208" s="36"/>
      <c r="AQ208" s="14">
        <f t="shared" si="155"/>
        <v>-0.89717215466448386</v>
      </c>
      <c r="AR208" s="57">
        <f t="shared" si="167"/>
        <v>-3.9600000000000003E-2</v>
      </c>
      <c r="AS208" s="14"/>
      <c r="AT208" s="14"/>
      <c r="AU208" s="23"/>
      <c r="AV208" s="9"/>
      <c r="AW208" s="20"/>
      <c r="AX208" s="20"/>
      <c r="AY208" s="21"/>
      <c r="AZ208" s="21"/>
      <c r="BA208" s="9"/>
      <c r="BB208" s="9"/>
      <c r="BC208" s="9"/>
      <c r="BD208" s="38"/>
      <c r="BE208" s="9"/>
      <c r="BF208" s="9"/>
      <c r="BG208" s="9"/>
      <c r="BH208" s="9"/>
      <c r="BI208" s="9"/>
    </row>
    <row r="209" spans="1:61" ht="15.75">
      <c r="A209" s="70">
        <f t="shared" si="156"/>
        <v>4.9999999999998934E-3</v>
      </c>
      <c r="B209" s="5">
        <v>-4.2850000000000001</v>
      </c>
      <c r="C209" s="75">
        <v>2.95</v>
      </c>
      <c r="D209" s="75">
        <v>0.06</v>
      </c>
      <c r="G209" s="20">
        <f t="shared" si="153"/>
        <v>-0.31016898253073555</v>
      </c>
      <c r="H209" s="85">
        <f t="shared" si="154"/>
        <v>-0.30939562005405452</v>
      </c>
      <c r="I209" s="21">
        <f t="shared" si="139"/>
        <v>3.83</v>
      </c>
      <c r="J209" s="21">
        <f t="shared" si="140"/>
        <v>3.7933333333333334</v>
      </c>
      <c r="K209" s="26">
        <f t="shared" si="141"/>
        <v>3.8488888888888888</v>
      </c>
      <c r="L209" s="26">
        <f t="shared" si="142"/>
        <v>5.5555555555555358E-2</v>
      </c>
      <c r="M209" s="65">
        <f t="shared" si="143"/>
        <v>1.8888888888888733E-2</v>
      </c>
      <c r="O209" s="14">
        <f t="shared" si="162"/>
        <v>0.2106100128467267</v>
      </c>
      <c r="P209" s="57">
        <f t="shared" si="157"/>
        <v>3.0100000000000001E-3</v>
      </c>
      <c r="U209" s="20">
        <f t="shared" si="158"/>
        <v>-2.1770660013922067</v>
      </c>
      <c r="V209" s="20">
        <f t="shared" si="158"/>
        <v>-2.1747459139621639</v>
      </c>
      <c r="W209" s="21">
        <f t="shared" si="144"/>
        <v>3.6150000000000002</v>
      </c>
      <c r="X209" s="21">
        <f t="shared" si="149"/>
        <v>3.5783333333333331</v>
      </c>
      <c r="Y209" s="26">
        <f t="shared" si="150"/>
        <v>3.7088888888888891</v>
      </c>
      <c r="Z209" s="26">
        <f t="shared" si="151"/>
        <v>0.13055555555555598</v>
      </c>
      <c r="AA209" s="65">
        <f t="shared" si="152"/>
        <v>9.3888888888888911E-2</v>
      </c>
      <c r="AB209" s="36"/>
      <c r="AC209" s="14"/>
      <c r="AD209" s="57"/>
      <c r="AE209" s="41"/>
      <c r="AF209" s="14"/>
      <c r="AI209" s="20">
        <f t="shared" si="159"/>
        <v>-2.515798766176665</v>
      </c>
      <c r="AJ209" s="20">
        <f t="shared" si="160"/>
        <v>-2.5088385038865351</v>
      </c>
      <c r="AK209" s="21">
        <f t="shared" si="161"/>
        <v>3.5916666666666668</v>
      </c>
      <c r="AL209" s="21">
        <f t="shared" si="163"/>
        <v>3.7425555555555552</v>
      </c>
      <c r="AM209" s="26">
        <f t="shared" si="164"/>
        <v>3.6058518518518516</v>
      </c>
      <c r="AN209" s="26">
        <f t="shared" si="165"/>
        <v>-0.13670370370370355</v>
      </c>
      <c r="AO209" s="65">
        <f t="shared" si="166"/>
        <v>1.4185185185184856E-2</v>
      </c>
      <c r="AP209" s="36"/>
      <c r="AQ209" s="14">
        <f t="shared" si="155"/>
        <v>-0.40336665544503375</v>
      </c>
      <c r="AR209" s="57">
        <f t="shared" si="167"/>
        <v>-3.9600000000000003E-2</v>
      </c>
      <c r="AS209" s="14"/>
      <c r="AT209" s="14"/>
      <c r="AU209" s="23"/>
      <c r="AV209" s="9"/>
      <c r="AW209" s="20"/>
      <c r="AX209" s="20"/>
      <c r="AY209" s="21"/>
      <c r="AZ209" s="21"/>
      <c r="BA209" s="9"/>
      <c r="BB209" s="9"/>
      <c r="BC209" s="9"/>
      <c r="BD209" s="38"/>
      <c r="BE209" s="9"/>
      <c r="BF209" s="9"/>
      <c r="BG209" s="9"/>
      <c r="BH209" s="9"/>
      <c r="BI209" s="9"/>
    </row>
    <row r="210" spans="1:61" ht="15.75">
      <c r="A210" s="70">
        <f t="shared" si="156"/>
        <v>4.9999999999998934E-3</v>
      </c>
      <c r="B210" s="5">
        <v>-4.28</v>
      </c>
      <c r="C210" s="75">
        <v>2.9</v>
      </c>
      <c r="D210" s="75">
        <v>0.04</v>
      </c>
      <c r="G210" s="20">
        <f t="shared" si="153"/>
        <v>-0.30862225757737349</v>
      </c>
      <c r="H210" s="85">
        <f t="shared" si="154"/>
        <v>-0.30784889510069247</v>
      </c>
      <c r="I210" s="21">
        <f t="shared" si="139"/>
        <v>3.85</v>
      </c>
      <c r="J210" s="21">
        <f t="shared" si="140"/>
        <v>3.9016666666666668</v>
      </c>
      <c r="K210" s="26">
        <f t="shared" si="141"/>
        <v>3.8938888888888892</v>
      </c>
      <c r="L210" s="26">
        <f t="shared" si="142"/>
        <v>-7.7777777777776613E-3</v>
      </c>
      <c r="M210" s="65">
        <f t="shared" si="143"/>
        <v>4.3888888888889088E-2</v>
      </c>
      <c r="O210" s="14">
        <f t="shared" si="162"/>
        <v>-0.46703335800784718</v>
      </c>
      <c r="P210" s="57">
        <f t="shared" si="157"/>
        <v>3.0100000000000001E-3</v>
      </c>
      <c r="U210" s="20">
        <f t="shared" si="158"/>
        <v>-2.1724258265321206</v>
      </c>
      <c r="V210" s="20">
        <f t="shared" si="158"/>
        <v>-2.1701057391020777</v>
      </c>
      <c r="W210" s="21">
        <f t="shared" si="144"/>
        <v>3.69</v>
      </c>
      <c r="X210" s="21">
        <f t="shared" si="149"/>
        <v>3.7099999999999995</v>
      </c>
      <c r="Y210" s="26">
        <f t="shared" si="150"/>
        <v>3.7600000000000002</v>
      </c>
      <c r="Z210" s="26">
        <f t="shared" si="151"/>
        <v>5.0000000000000711E-2</v>
      </c>
      <c r="AA210" s="65">
        <f t="shared" si="152"/>
        <v>7.0000000000000284E-2</v>
      </c>
      <c r="AB210" s="36"/>
      <c r="AC210" s="14"/>
      <c r="AD210" s="57"/>
      <c r="AE210" s="41"/>
      <c r="AF210" s="14"/>
      <c r="AI210" s="20">
        <f t="shared" si="159"/>
        <v>-2.5018782415964065</v>
      </c>
      <c r="AJ210" s="20">
        <f t="shared" si="160"/>
        <v>-2.4949179793062766</v>
      </c>
      <c r="AK210" s="21">
        <f t="shared" si="161"/>
        <v>3.5420000000000003</v>
      </c>
      <c r="AL210" s="21">
        <f t="shared" si="163"/>
        <v>3.6601111111111106</v>
      </c>
      <c r="AM210" s="26">
        <f t="shared" si="164"/>
        <v>3.6707407407407411</v>
      </c>
      <c r="AN210" s="26">
        <f t="shared" si="165"/>
        <v>1.0629629629630433E-2</v>
      </c>
      <c r="AO210" s="65">
        <f t="shared" si="166"/>
        <v>0.12874074074074082</v>
      </c>
      <c r="AP210" s="36"/>
      <c r="AQ210" s="14">
        <f t="shared" si="155"/>
        <v>0.27917858477819218</v>
      </c>
      <c r="AR210" s="57">
        <f t="shared" si="167"/>
        <v>-3.9600000000000003E-2</v>
      </c>
      <c r="AS210" s="14"/>
      <c r="AT210" s="14"/>
      <c r="AU210" s="23"/>
      <c r="AV210" s="9"/>
      <c r="AW210" s="20"/>
      <c r="AX210" s="20"/>
      <c r="AY210" s="21"/>
      <c r="AZ210" s="21"/>
      <c r="BA210" s="9"/>
      <c r="BB210" s="9"/>
      <c r="BC210" s="9"/>
      <c r="BD210" s="38"/>
      <c r="BE210" s="9"/>
      <c r="BF210" s="9"/>
      <c r="BG210" s="9"/>
      <c r="BH210" s="9"/>
      <c r="BI210" s="9"/>
    </row>
    <row r="211" spans="1:61" ht="15.75">
      <c r="A211" s="70">
        <f t="shared" si="156"/>
        <v>4.9999999999998934E-3</v>
      </c>
      <c r="B211" s="5">
        <v>-4.2750000000000004</v>
      </c>
      <c r="C211" s="75">
        <v>3.06</v>
      </c>
      <c r="D211" s="75">
        <v>7.0000000000000007E-2</v>
      </c>
      <c r="G211" s="20">
        <f t="shared" si="153"/>
        <v>-0.30707553262401144</v>
      </c>
      <c r="H211" s="85">
        <f t="shared" si="154"/>
        <v>-0.30630217014733041</v>
      </c>
      <c r="I211" s="21">
        <f t="shared" ref="I211:I274" si="168">AVERAGEIFS(d18O,KyrBP,"&gt;"&amp;G211,KyrBP,"&lt;="&amp;G212)</f>
        <v>4.0250000000000004</v>
      </c>
      <c r="J211" s="21">
        <f t="shared" si="140"/>
        <v>3.9816666666666669</v>
      </c>
      <c r="K211" s="26">
        <f t="shared" si="141"/>
        <v>3.9216666666666669</v>
      </c>
      <c r="L211" s="26">
        <f t="shared" si="142"/>
        <v>-6.0000000000000053E-2</v>
      </c>
      <c r="M211" s="65">
        <f t="shared" si="143"/>
        <v>-0.1033333333333335</v>
      </c>
      <c r="O211" s="14">
        <f t="shared" si="162"/>
        <v>-0.92614663015293386</v>
      </c>
      <c r="P211" s="57">
        <f t="shared" si="157"/>
        <v>3.0100000000000001E-3</v>
      </c>
      <c r="U211" s="20">
        <f t="shared" si="158"/>
        <v>-2.1677856516720344</v>
      </c>
      <c r="V211" s="20">
        <f t="shared" si="158"/>
        <v>-2.1654655642419915</v>
      </c>
      <c r="W211" s="21">
        <f t="shared" si="144"/>
        <v>3.8250000000000002</v>
      </c>
      <c r="X211" s="21">
        <f t="shared" si="149"/>
        <v>3.8533333333333335</v>
      </c>
      <c r="Y211" s="26">
        <f t="shared" si="150"/>
        <v>3.7966666666666669</v>
      </c>
      <c r="Z211" s="26">
        <f t="shared" si="151"/>
        <v>-5.6666666666666643E-2</v>
      </c>
      <c r="AA211" s="65">
        <f t="shared" si="152"/>
        <v>-2.8333333333333321E-2</v>
      </c>
      <c r="AB211" s="36"/>
      <c r="AC211" s="14"/>
      <c r="AD211" s="57"/>
      <c r="AE211" s="41"/>
      <c r="AF211" s="14"/>
      <c r="AI211" s="20">
        <f t="shared" si="159"/>
        <v>-2.487957717016148</v>
      </c>
      <c r="AJ211" s="20">
        <f t="shared" si="160"/>
        <v>-2.4809974547260181</v>
      </c>
      <c r="AK211" s="21">
        <f t="shared" si="161"/>
        <v>3.8466666666666662</v>
      </c>
      <c r="AL211" s="21">
        <f t="shared" si="163"/>
        <v>3.564222222222222</v>
      </c>
      <c r="AM211" s="26">
        <f t="shared" si="164"/>
        <v>3.7039259259259256</v>
      </c>
      <c r="AN211" s="26">
        <f t="shared" si="165"/>
        <v>0.13970370370370366</v>
      </c>
      <c r="AO211" s="65">
        <f t="shared" si="166"/>
        <v>-0.14274074074074061</v>
      </c>
      <c r="AP211" s="36"/>
      <c r="AQ211" s="14">
        <f t="shared" si="155"/>
        <v>0.83109306245933823</v>
      </c>
      <c r="AR211" s="57">
        <f t="shared" si="167"/>
        <v>-3.9600000000000003E-2</v>
      </c>
      <c r="AS211" s="14"/>
      <c r="AT211" s="14"/>
      <c r="AU211" s="23"/>
      <c r="AV211" s="9"/>
      <c r="AW211" s="20"/>
      <c r="AX211" s="20"/>
      <c r="AY211" s="21"/>
      <c r="AZ211" s="21"/>
      <c r="BA211" s="9"/>
      <c r="BB211" s="9"/>
      <c r="BC211" s="9"/>
      <c r="BD211" s="38"/>
      <c r="BE211" s="9"/>
      <c r="BF211" s="9"/>
      <c r="BG211" s="9"/>
      <c r="BH211" s="9"/>
      <c r="BI211" s="9"/>
    </row>
    <row r="212" spans="1:61" ht="15.75">
      <c r="A212" s="70">
        <f t="shared" si="156"/>
        <v>5.0000000000007816E-3</v>
      </c>
      <c r="B212" s="5">
        <v>-4.2699999999999996</v>
      </c>
      <c r="C212" s="75">
        <v>2.88</v>
      </c>
      <c r="D212" s="75">
        <v>0.09</v>
      </c>
      <c r="G212" s="20">
        <f t="shared" si="153"/>
        <v>-0.30552880767064938</v>
      </c>
      <c r="H212" s="85">
        <f t="shared" si="154"/>
        <v>-0.30475544519396836</v>
      </c>
      <c r="I212" s="21">
        <f t="shared" si="168"/>
        <v>4.07</v>
      </c>
      <c r="J212" s="21">
        <f t="shared" si="140"/>
        <v>4.0316666666666672</v>
      </c>
      <c r="K212" s="26">
        <f t="shared" si="141"/>
        <v>3.972777777777778</v>
      </c>
      <c r="L212" s="26">
        <f t="shared" si="142"/>
        <v>-5.8888888888889213E-2</v>
      </c>
      <c r="M212" s="65">
        <f t="shared" si="143"/>
        <v>-9.7222222222222321E-2</v>
      </c>
      <c r="O212" s="14">
        <f t="shared" si="162"/>
        <v>-0.95190560107619027</v>
      </c>
      <c r="P212" s="57">
        <f t="shared" si="157"/>
        <v>3.0100000000000001E-3</v>
      </c>
      <c r="U212" s="20">
        <f t="shared" ref="U212:V227" si="169">U211 + 0.00464017486008615</f>
        <v>-2.1631454768119482</v>
      </c>
      <c r="V212" s="20">
        <f t="shared" si="169"/>
        <v>-2.1608253893819054</v>
      </c>
      <c r="W212" s="21">
        <f t="shared" si="144"/>
        <v>4.0449999999999999</v>
      </c>
      <c r="X212" s="21">
        <f t="shared" si="149"/>
        <v>4.0116666666666667</v>
      </c>
      <c r="Y212" s="26">
        <f t="shared" si="150"/>
        <v>3.7877777777777775</v>
      </c>
      <c r="Z212" s="26">
        <f t="shared" si="151"/>
        <v>-0.22388888888888925</v>
      </c>
      <c r="AA212" s="65">
        <f t="shared" si="152"/>
        <v>-0.25722222222222246</v>
      </c>
      <c r="AB212" s="36"/>
      <c r="AC212" s="14"/>
      <c r="AD212" s="57"/>
      <c r="AE212" s="41"/>
      <c r="AF212" s="14"/>
      <c r="AI212" s="20">
        <f t="shared" si="159"/>
        <v>-2.4740371924358895</v>
      </c>
      <c r="AJ212" s="20">
        <f t="shared" si="160"/>
        <v>-2.4670769301457596</v>
      </c>
      <c r="AK212" s="21">
        <f t="shared" si="161"/>
        <v>3.3039999999999998</v>
      </c>
      <c r="AL212" s="21">
        <f t="shared" si="163"/>
        <v>3.5813333333333333</v>
      </c>
      <c r="AM212" s="26">
        <f t="shared" si="164"/>
        <v>3.6704074074074069</v>
      </c>
      <c r="AN212" s="26">
        <f t="shared" si="165"/>
        <v>8.9074074074073639E-2</v>
      </c>
      <c r="AO212" s="65">
        <f t="shared" si="166"/>
        <v>0.36640740740740707</v>
      </c>
      <c r="AP212" s="36"/>
      <c r="AQ212" s="14">
        <f t="shared" si="155"/>
        <v>0.99412985964521605</v>
      </c>
      <c r="AR212" s="57">
        <f t="shared" si="167"/>
        <v>-3.9600000000000003E-2</v>
      </c>
      <c r="AS212" s="14"/>
      <c r="AT212" s="14"/>
      <c r="AU212" s="23"/>
      <c r="AV212" s="9"/>
      <c r="AW212" s="20"/>
      <c r="AX212" s="20"/>
      <c r="AY212" s="21"/>
      <c r="AZ212" s="21"/>
      <c r="BA212" s="9"/>
      <c r="BB212" s="9"/>
      <c r="BC212" s="9"/>
      <c r="BD212" s="38"/>
      <c r="BE212" s="9"/>
      <c r="BF212" s="9"/>
      <c r="BG212" s="9"/>
      <c r="BH212" s="9"/>
      <c r="BI212" s="9"/>
    </row>
    <row r="213" spans="1:61" ht="15.75">
      <c r="A213" s="70">
        <f t="shared" si="156"/>
        <v>4.9999999999998934E-3</v>
      </c>
      <c r="B213" s="5">
        <v>-4.2649999999999997</v>
      </c>
      <c r="C213" s="75">
        <v>2.96</v>
      </c>
      <c r="D213" s="75">
        <v>0.04</v>
      </c>
      <c r="G213" s="20">
        <f t="shared" si="153"/>
        <v>-0.30398208271728733</v>
      </c>
      <c r="H213" s="85">
        <f t="shared" si="154"/>
        <v>-0.3032087202406063</v>
      </c>
      <c r="I213" s="21">
        <f t="shared" si="168"/>
        <v>4</v>
      </c>
      <c r="J213" s="21">
        <f t="shared" si="140"/>
        <v>4.043333333333333</v>
      </c>
      <c r="K213" s="26">
        <f t="shared" si="141"/>
        <v>4.0394444444444444</v>
      </c>
      <c r="L213" s="26">
        <f t="shared" si="142"/>
        <v>-3.8888888888886086E-3</v>
      </c>
      <c r="M213" s="65">
        <f t="shared" si="143"/>
        <v>3.9444444444444393E-2</v>
      </c>
      <c r="O213" s="14">
        <f t="shared" si="162"/>
        <v>-0.53225736200355289</v>
      </c>
      <c r="P213" s="57">
        <f t="shared" si="157"/>
        <v>3.0100000000000001E-3</v>
      </c>
      <c r="U213" s="20">
        <f t="shared" si="169"/>
        <v>-2.1585053019518621</v>
      </c>
      <c r="V213" s="20">
        <f t="shared" si="169"/>
        <v>-2.1561852145218192</v>
      </c>
      <c r="W213" s="21">
        <f t="shared" si="144"/>
        <v>4.165</v>
      </c>
      <c r="X213" s="21">
        <f t="shared" si="149"/>
        <v>4.1316666666666668</v>
      </c>
      <c r="Y213" s="26">
        <f t="shared" si="150"/>
        <v>3.7777777777777777</v>
      </c>
      <c r="Z213" s="26">
        <f t="shared" si="151"/>
        <v>-0.35388888888888914</v>
      </c>
      <c r="AA213" s="65">
        <f t="shared" si="152"/>
        <v>-0.38722222222222236</v>
      </c>
      <c r="AB213" s="36"/>
      <c r="AC213" s="14"/>
      <c r="AD213" s="57"/>
      <c r="AE213" s="41"/>
      <c r="AF213" s="14"/>
      <c r="AI213" s="20">
        <f t="shared" si="159"/>
        <v>-2.460116667855631</v>
      </c>
      <c r="AJ213" s="20">
        <f t="shared" si="160"/>
        <v>-2.4531564055655011</v>
      </c>
      <c r="AK213" s="21">
        <f t="shared" si="161"/>
        <v>3.5933333333333333</v>
      </c>
      <c r="AL213" s="21">
        <f t="shared" si="163"/>
        <v>3.6524444444444444</v>
      </c>
      <c r="AM213" s="26">
        <f t="shared" si="164"/>
        <v>3.6070740740740734</v>
      </c>
      <c r="AN213" s="26">
        <f t="shared" si="165"/>
        <v>-4.5370370370370949E-2</v>
      </c>
      <c r="AO213" s="65">
        <f t="shared" si="166"/>
        <v>1.3740740740740165E-2</v>
      </c>
      <c r="AP213" s="36"/>
      <c r="AQ213" s="14">
        <f t="shared" si="155"/>
        <v>0.69200224698039525</v>
      </c>
      <c r="AR213" s="57">
        <f t="shared" si="167"/>
        <v>-3.9600000000000003E-2</v>
      </c>
      <c r="AS213" s="14"/>
      <c r="AT213" s="14"/>
      <c r="AU213" s="23"/>
      <c r="AV213" s="9"/>
      <c r="AW213" s="20"/>
      <c r="AX213" s="20"/>
      <c r="AY213" s="21"/>
      <c r="AZ213" s="21"/>
      <c r="BA213" s="9"/>
      <c r="BB213" s="9"/>
      <c r="BC213" s="9"/>
      <c r="BD213" s="38"/>
      <c r="BE213" s="9"/>
      <c r="BF213" s="9"/>
      <c r="BG213" s="9"/>
      <c r="BH213" s="9"/>
      <c r="BI213" s="9"/>
    </row>
    <row r="214" spans="1:61" ht="15.75">
      <c r="A214" s="70">
        <f t="shared" si="156"/>
        <v>4.9999999999998934E-3</v>
      </c>
      <c r="B214" s="5">
        <v>-4.26</v>
      </c>
      <c r="C214" s="75">
        <v>2.95</v>
      </c>
      <c r="D214" s="75">
        <v>0.06</v>
      </c>
      <c r="G214" s="20">
        <f t="shared" si="153"/>
        <v>-0.30243535776392527</v>
      </c>
      <c r="H214" s="85">
        <f t="shared" si="154"/>
        <v>-0.30166199528724424</v>
      </c>
      <c r="I214" s="21">
        <f t="shared" si="168"/>
        <v>4.0599999999999996</v>
      </c>
      <c r="J214" s="21">
        <f t="shared" ref="J214:J277" si="170">AVERAGE(I213:I215)</f>
        <v>4.0266666666666664</v>
      </c>
      <c r="K214" s="26">
        <f t="shared" ref="K214:K277" si="171">AVERAGE(I210:I218)</f>
        <v>4.0883333333333338</v>
      </c>
      <c r="L214" s="26">
        <f t="shared" ref="L214:L277" si="172">K214-J214</f>
        <v>6.1666666666667425E-2</v>
      </c>
      <c r="M214" s="65">
        <f t="shared" ref="M214:M277" si="173">K214-I214</f>
        <v>2.833333333333421E-2</v>
      </c>
      <c r="O214" s="14">
        <f t="shared" si="162"/>
        <v>0.13644001213219531</v>
      </c>
      <c r="P214" s="57">
        <f t="shared" si="157"/>
        <v>3.0100000000000001E-3</v>
      </c>
      <c r="U214" s="20">
        <f t="shared" si="169"/>
        <v>-2.1538651270917759</v>
      </c>
      <c r="V214" s="20">
        <f t="shared" si="169"/>
        <v>-2.151545039661733</v>
      </c>
      <c r="W214" s="21">
        <f t="shared" si="144"/>
        <v>4.1850000000000005</v>
      </c>
      <c r="X214" s="21">
        <f t="shared" si="149"/>
        <v>4.0500000000000007</v>
      </c>
      <c r="Y214" s="26">
        <f t="shared" si="150"/>
        <v>3.7416666666666671</v>
      </c>
      <c r="Z214" s="26">
        <f t="shared" si="151"/>
        <v>-0.30833333333333357</v>
      </c>
      <c r="AA214" s="65">
        <f t="shared" si="152"/>
        <v>-0.44333333333333336</v>
      </c>
      <c r="AB214" s="36"/>
      <c r="AC214" s="14"/>
      <c r="AD214" s="57"/>
      <c r="AE214" s="41"/>
      <c r="AF214" s="14"/>
      <c r="AI214" s="20">
        <f t="shared" si="159"/>
        <v>-2.4461961432753725</v>
      </c>
      <c r="AJ214" s="20">
        <f t="shared" si="160"/>
        <v>-2.4392358809852426</v>
      </c>
      <c r="AK214" s="21">
        <f t="shared" si="161"/>
        <v>4.0599999999999996</v>
      </c>
      <c r="AL214" s="21">
        <f t="shared" si="163"/>
        <v>3.7484444444444445</v>
      </c>
      <c r="AM214" s="26">
        <f t="shared" si="164"/>
        <v>3.5846666666666667</v>
      </c>
      <c r="AN214" s="26">
        <f t="shared" si="165"/>
        <v>-0.1637777777777778</v>
      </c>
      <c r="AO214" s="65">
        <f t="shared" si="166"/>
        <v>-0.47533333333333294</v>
      </c>
      <c r="AP214" s="36"/>
      <c r="AQ214" s="14">
        <f t="shared" si="155"/>
        <v>6.6079092205128698E-2</v>
      </c>
      <c r="AR214" s="57">
        <f t="shared" si="167"/>
        <v>-3.9600000000000003E-2</v>
      </c>
      <c r="AS214" s="14"/>
      <c r="AT214" s="14"/>
      <c r="AU214" s="23"/>
      <c r="AV214" s="9"/>
      <c r="AW214" s="20"/>
      <c r="AX214" s="20"/>
      <c r="AY214" s="21"/>
      <c r="AZ214" s="21"/>
      <c r="BA214" s="9"/>
      <c r="BB214" s="9"/>
      <c r="BC214" s="9"/>
      <c r="BD214" s="38"/>
      <c r="BE214" s="9"/>
      <c r="BF214" s="9"/>
      <c r="BG214" s="9"/>
      <c r="BH214" s="9"/>
      <c r="BI214" s="9"/>
    </row>
    <row r="215" spans="1:61" ht="15.75">
      <c r="A215" s="70">
        <f t="shared" si="156"/>
        <v>4.9999999999998934E-3</v>
      </c>
      <c r="B215" s="5">
        <v>-4.2549999999999999</v>
      </c>
      <c r="C215" s="75">
        <v>3.1</v>
      </c>
      <c r="D215" s="75">
        <v>0.08</v>
      </c>
      <c r="G215" s="20">
        <f t="shared" si="153"/>
        <v>-0.30088863281056322</v>
      </c>
      <c r="H215" s="85">
        <f t="shared" si="154"/>
        <v>-0.30011527033388219</v>
      </c>
      <c r="I215" s="21">
        <f t="shared" si="168"/>
        <v>4.0199999999999996</v>
      </c>
      <c r="J215" s="21">
        <f t="shared" si="170"/>
        <v>4.0933333333333328</v>
      </c>
      <c r="K215" s="26">
        <f t="shared" si="171"/>
        <v>4.1416666666666666</v>
      </c>
      <c r="L215" s="26">
        <f t="shared" si="172"/>
        <v>4.8333333333333783E-2</v>
      </c>
      <c r="M215" s="65">
        <f t="shared" si="173"/>
        <v>0.12166666666666703</v>
      </c>
      <c r="O215" s="14">
        <f t="shared" si="162"/>
        <v>0.74129558822950203</v>
      </c>
      <c r="P215" s="57">
        <f t="shared" si="157"/>
        <v>3.0100000000000001E-3</v>
      </c>
      <c r="U215" s="20">
        <f t="shared" si="169"/>
        <v>-2.1492249522316897</v>
      </c>
      <c r="V215" s="20">
        <f t="shared" si="169"/>
        <v>-2.1469048648016469</v>
      </c>
      <c r="W215" s="21">
        <f t="shared" ref="W215:W278" si="174">AVERAGEIFS(d18O,KyrBP,"&gt;"&amp;U215,KyrBP,"&lt;="&amp;U216)</f>
        <v>3.8</v>
      </c>
      <c r="X215" s="21">
        <f t="shared" si="149"/>
        <v>3.7733333333333334</v>
      </c>
      <c r="Y215" s="26">
        <f t="shared" si="150"/>
        <v>3.7088888888888891</v>
      </c>
      <c r="Z215" s="26">
        <f t="shared" si="151"/>
        <v>-6.4444444444444304E-2</v>
      </c>
      <c r="AA215" s="65">
        <f t="shared" si="152"/>
        <v>-9.1111111111110699E-2</v>
      </c>
      <c r="AB215" s="36"/>
      <c r="AC215" s="14"/>
      <c r="AD215" s="57"/>
      <c r="AE215" s="41"/>
      <c r="AF215" s="14"/>
      <c r="AI215" s="20">
        <f t="shared" si="159"/>
        <v>-2.432275618695114</v>
      </c>
      <c r="AJ215" s="20">
        <f t="shared" si="160"/>
        <v>-2.4253153564049841</v>
      </c>
      <c r="AK215" s="21">
        <f t="shared" si="161"/>
        <v>3.5920000000000001</v>
      </c>
      <c r="AL215" s="21">
        <f t="shared" si="163"/>
        <v>3.6873333333333331</v>
      </c>
      <c r="AM215" s="26">
        <f t="shared" si="164"/>
        <v>3.5964444444444448</v>
      </c>
      <c r="AN215" s="26">
        <f t="shared" si="165"/>
        <v>-9.0888888888888353E-2</v>
      </c>
      <c r="AO215" s="65">
        <f t="shared" si="166"/>
        <v>4.4444444444446951E-3</v>
      </c>
      <c r="AP215" s="36"/>
      <c r="AQ215" s="14">
        <f t="shared" si="155"/>
        <v>-0.59076320420020256</v>
      </c>
      <c r="AR215" s="57">
        <f t="shared" si="167"/>
        <v>-3.9600000000000003E-2</v>
      </c>
      <c r="AS215" s="14"/>
      <c r="AT215" s="14"/>
      <c r="AU215" s="23"/>
      <c r="AV215" s="9"/>
      <c r="AW215" s="20"/>
      <c r="AX215" s="20"/>
      <c r="AY215" s="21"/>
      <c r="AZ215" s="21"/>
      <c r="BA215" s="9"/>
      <c r="BB215" s="9"/>
      <c r="BC215" s="9"/>
      <c r="BD215" s="38"/>
      <c r="BE215" s="9"/>
      <c r="BF215" s="9"/>
      <c r="BG215" s="9"/>
      <c r="BH215" s="9"/>
      <c r="BI215" s="9"/>
    </row>
    <row r="216" spans="1:61" ht="15.75">
      <c r="A216" s="70">
        <f t="shared" si="156"/>
        <v>4.9999999999998934E-3</v>
      </c>
      <c r="B216" s="5">
        <v>-4.25</v>
      </c>
      <c r="C216" s="75">
        <v>2.99</v>
      </c>
      <c r="D216" s="75">
        <v>0.03</v>
      </c>
      <c r="G216" s="20">
        <f t="shared" si="153"/>
        <v>-0.29934190785720116</v>
      </c>
      <c r="H216" s="85">
        <f t="shared" si="154"/>
        <v>-0.29856854538052013</v>
      </c>
      <c r="I216" s="21">
        <f t="shared" si="168"/>
        <v>4.2</v>
      </c>
      <c r="J216" s="21">
        <f t="shared" si="170"/>
        <v>4.1733333333333329</v>
      </c>
      <c r="K216" s="26">
        <f t="shared" si="171"/>
        <v>4.1661111111111104</v>
      </c>
      <c r="L216" s="26">
        <f t="shared" si="172"/>
        <v>-7.222222222222463E-3</v>
      </c>
      <c r="M216" s="65">
        <f t="shared" si="173"/>
        <v>-3.3888888888889745E-2</v>
      </c>
      <c r="O216" s="14">
        <f t="shared" si="162"/>
        <v>0.99929072001141095</v>
      </c>
      <c r="P216" s="57">
        <f t="shared" si="157"/>
        <v>3.0100000000000001E-3</v>
      </c>
      <c r="T216" s="2"/>
      <c r="U216" s="20">
        <f t="shared" si="169"/>
        <v>-2.1445847773716036</v>
      </c>
      <c r="V216" s="20">
        <f t="shared" si="169"/>
        <v>-2.1422646899415607</v>
      </c>
      <c r="W216" s="21">
        <f t="shared" si="174"/>
        <v>3.335</v>
      </c>
      <c r="X216" s="21">
        <f t="shared" si="149"/>
        <v>3.4916666666666667</v>
      </c>
      <c r="Y216" s="26">
        <f t="shared" si="150"/>
        <v>3.6827777777777775</v>
      </c>
      <c r="Z216" s="26">
        <f t="shared" si="151"/>
        <v>0.19111111111111079</v>
      </c>
      <c r="AA216" s="65">
        <f t="shared" si="152"/>
        <v>0.34777777777777752</v>
      </c>
      <c r="AB216" s="36"/>
      <c r="AC216" s="14"/>
      <c r="AD216" s="57"/>
      <c r="AE216" s="41"/>
      <c r="AF216" s="14"/>
      <c r="AI216" s="20">
        <f t="shared" si="159"/>
        <v>-2.4183550941148555</v>
      </c>
      <c r="AJ216" s="20">
        <f t="shared" si="160"/>
        <v>-2.4113948318247256</v>
      </c>
      <c r="AK216" s="21">
        <f t="shared" si="161"/>
        <v>3.41</v>
      </c>
      <c r="AL216" s="21">
        <f t="shared" si="163"/>
        <v>3.5086666666666666</v>
      </c>
      <c r="AM216" s="26">
        <f t="shared" si="164"/>
        <v>3.5901481481481485</v>
      </c>
      <c r="AN216" s="26">
        <f t="shared" si="165"/>
        <v>8.1481481481481932E-2</v>
      </c>
      <c r="AO216" s="65">
        <f t="shared" si="166"/>
        <v>0.18014814814814839</v>
      </c>
      <c r="AP216" s="36"/>
      <c r="AQ216" s="14">
        <f t="shared" si="155"/>
        <v>-0.97118083175860148</v>
      </c>
      <c r="AR216" s="57">
        <f t="shared" si="167"/>
        <v>-3.9600000000000003E-2</v>
      </c>
      <c r="AS216" s="14"/>
      <c r="AT216" s="14"/>
      <c r="AU216" s="23"/>
      <c r="AV216" s="9"/>
      <c r="AW216" s="20"/>
      <c r="AX216" s="20"/>
      <c r="AY216" s="21"/>
      <c r="AZ216" s="21"/>
      <c r="BA216" s="9"/>
      <c r="BB216" s="9"/>
      <c r="BC216" s="9"/>
      <c r="BD216" s="38"/>
      <c r="BE216" s="9"/>
      <c r="BF216" s="9"/>
      <c r="BG216" s="9"/>
      <c r="BH216" s="9"/>
      <c r="BI216" s="9"/>
    </row>
    <row r="217" spans="1:61" ht="15.75">
      <c r="A217" s="70">
        <f t="shared" si="156"/>
        <v>4.9999999999998934E-3</v>
      </c>
      <c r="B217" s="5">
        <v>-4.2450000000000001</v>
      </c>
      <c r="C217" s="75">
        <v>3.06</v>
      </c>
      <c r="D217" s="75">
        <v>0.04</v>
      </c>
      <c r="G217" s="20">
        <f t="shared" si="153"/>
        <v>-0.29779518290383911</v>
      </c>
      <c r="H217" s="85">
        <f t="shared" si="154"/>
        <v>-0.29702182042715808</v>
      </c>
      <c r="I217" s="21">
        <f t="shared" si="168"/>
        <v>4.3</v>
      </c>
      <c r="J217" s="21">
        <f t="shared" si="170"/>
        <v>4.2566666666666668</v>
      </c>
      <c r="K217" s="26">
        <f t="shared" si="171"/>
        <v>4.1705555555555556</v>
      </c>
      <c r="L217" s="26">
        <f t="shared" si="172"/>
        <v>-8.6111111111111249E-2</v>
      </c>
      <c r="M217" s="65">
        <f t="shared" si="173"/>
        <v>-0.12944444444444425</v>
      </c>
      <c r="O217" s="14">
        <f t="shared" si="162"/>
        <v>0.78970661802070763</v>
      </c>
      <c r="P217" s="57">
        <f t="shared" si="157"/>
        <v>3.0100000000000001E-3</v>
      </c>
      <c r="U217" s="20">
        <f t="shared" si="169"/>
        <v>-2.1399446025115174</v>
      </c>
      <c r="V217" s="20">
        <f t="shared" si="169"/>
        <v>-2.1376245150814746</v>
      </c>
      <c r="W217" s="21">
        <f t="shared" si="174"/>
        <v>3.34</v>
      </c>
      <c r="X217" s="21">
        <f t="shared" si="149"/>
        <v>3.3216666666666668</v>
      </c>
      <c r="Y217" s="26">
        <f t="shared" si="150"/>
        <v>3.6444444444444448</v>
      </c>
      <c r="Z217" s="26">
        <f t="shared" si="151"/>
        <v>0.32277777777777805</v>
      </c>
      <c r="AA217" s="65">
        <f t="shared" si="152"/>
        <v>0.30444444444444496</v>
      </c>
      <c r="AB217" s="36"/>
      <c r="AC217" s="14"/>
      <c r="AD217" s="57"/>
      <c r="AE217" s="41"/>
      <c r="AF217" s="14"/>
      <c r="AI217" s="20">
        <f t="shared" si="159"/>
        <v>-2.404434569534597</v>
      </c>
      <c r="AJ217" s="20">
        <f t="shared" si="160"/>
        <v>-2.3974743072444671</v>
      </c>
      <c r="AK217" s="21">
        <f t="shared" si="161"/>
        <v>3.524</v>
      </c>
      <c r="AL217" s="21">
        <f t="shared" si="163"/>
        <v>3.4413333333333331</v>
      </c>
      <c r="AM217" s="26">
        <f t="shared" si="164"/>
        <v>3.5902592592592586</v>
      </c>
      <c r="AN217" s="26">
        <f t="shared" si="165"/>
        <v>0.14892592592592546</v>
      </c>
      <c r="AO217" s="65">
        <f t="shared" si="166"/>
        <v>6.6259259259258574E-2</v>
      </c>
      <c r="AP217" s="36"/>
      <c r="AQ217" s="14">
        <f t="shared" si="155"/>
        <v>-0.89717215466448075</v>
      </c>
      <c r="AR217" s="57">
        <f t="shared" si="167"/>
        <v>-3.9600000000000003E-2</v>
      </c>
      <c r="AS217" s="14"/>
      <c r="AT217" s="14"/>
      <c r="AU217" s="23"/>
      <c r="AV217" s="9"/>
      <c r="AW217" s="20"/>
      <c r="AX217" s="20"/>
      <c r="AY217" s="21"/>
      <c r="AZ217" s="21"/>
      <c r="BA217" s="9"/>
      <c r="BB217" s="9"/>
      <c r="BC217" s="9"/>
      <c r="BD217" s="38"/>
      <c r="BE217" s="9"/>
      <c r="BF217" s="9"/>
      <c r="BG217" s="9"/>
      <c r="BH217" s="9"/>
      <c r="BI217" s="9"/>
    </row>
    <row r="218" spans="1:61" ht="15.75">
      <c r="A218" s="70">
        <f t="shared" si="156"/>
        <v>4.9999999999998934E-3</v>
      </c>
      <c r="B218" s="5">
        <v>-4.24</v>
      </c>
      <c r="C218" s="75">
        <v>3.03</v>
      </c>
      <c r="D218" s="75">
        <v>0.04</v>
      </c>
      <c r="G218" s="20">
        <f t="shared" si="153"/>
        <v>-0.29624845795047705</v>
      </c>
      <c r="H218" s="85">
        <f t="shared" si="154"/>
        <v>-0.29547509547379602</v>
      </c>
      <c r="I218" s="21">
        <f t="shared" si="168"/>
        <v>4.2699999999999996</v>
      </c>
      <c r="J218" s="21">
        <f t="shared" si="170"/>
        <v>4.3</v>
      </c>
      <c r="K218" s="26">
        <f t="shared" si="171"/>
        <v>4.1794444444444441</v>
      </c>
      <c r="L218" s="26">
        <f t="shared" si="172"/>
        <v>-0.12055555555555575</v>
      </c>
      <c r="M218" s="65">
        <f t="shared" si="173"/>
        <v>-9.05555555555555E-2</v>
      </c>
      <c r="O218" s="14">
        <f t="shared" si="162"/>
        <v>0.21061001284666445</v>
      </c>
      <c r="P218" s="57">
        <f t="shared" si="157"/>
        <v>3.0100000000000001E-3</v>
      </c>
      <c r="U218" s="20">
        <f t="shared" si="169"/>
        <v>-2.1353044276514312</v>
      </c>
      <c r="V218" s="20">
        <f t="shared" si="169"/>
        <v>-2.1329843402213884</v>
      </c>
      <c r="W218" s="21">
        <f t="shared" si="174"/>
        <v>3.29</v>
      </c>
      <c r="X218" s="21">
        <f t="shared" si="149"/>
        <v>3.3416666666666668</v>
      </c>
      <c r="Y218" s="26">
        <f t="shared" si="150"/>
        <v>3.5705555555555555</v>
      </c>
      <c r="Z218" s="26">
        <f t="shared" si="151"/>
        <v>0.2288888888888887</v>
      </c>
      <c r="AA218" s="65">
        <f t="shared" si="152"/>
        <v>0.28055555555555545</v>
      </c>
      <c r="AB218" s="36"/>
      <c r="AC218" s="14"/>
      <c r="AD218" s="57"/>
      <c r="AE218" s="41"/>
      <c r="AF218" s="14"/>
      <c r="AI218" s="20">
        <f t="shared" si="159"/>
        <v>-2.3905140449543385</v>
      </c>
      <c r="AJ218" s="20">
        <f t="shared" si="160"/>
        <v>-2.3835537826642086</v>
      </c>
      <c r="AK218" s="21">
        <f t="shared" si="161"/>
        <v>3.39</v>
      </c>
      <c r="AL218" s="21">
        <f t="shared" si="163"/>
        <v>3.5206666666666671</v>
      </c>
      <c r="AM218" s="26">
        <f t="shared" si="164"/>
        <v>3.5892222222222219</v>
      </c>
      <c r="AN218" s="26">
        <f t="shared" si="165"/>
        <v>6.8555555555554815E-2</v>
      </c>
      <c r="AO218" s="65">
        <f t="shared" si="166"/>
        <v>0.19922222222222175</v>
      </c>
      <c r="AP218" s="36"/>
      <c r="AQ218" s="14">
        <f t="shared" si="155"/>
        <v>-0.4033666554450015</v>
      </c>
      <c r="AR218" s="57">
        <f t="shared" si="167"/>
        <v>-3.9600000000000003E-2</v>
      </c>
      <c r="AS218" s="14"/>
      <c r="AT218" s="14"/>
      <c r="AU218" s="23"/>
      <c r="AV218" s="9"/>
      <c r="AW218" s="20"/>
      <c r="AX218" s="20"/>
      <c r="AY218" s="21"/>
      <c r="AZ218" s="21"/>
      <c r="BA218" s="9"/>
      <c r="BB218" s="9"/>
      <c r="BC218" s="9"/>
      <c r="BD218" s="38"/>
      <c r="BE218" s="9"/>
      <c r="BF218" s="9"/>
      <c r="BG218" s="9"/>
      <c r="BH218" s="9"/>
      <c r="BI218" s="9"/>
    </row>
    <row r="219" spans="1:61" ht="15.75">
      <c r="A219" s="70">
        <f t="shared" si="156"/>
        <v>4.9999999999998934E-3</v>
      </c>
      <c r="B219" s="5">
        <v>-4.2350000000000003</v>
      </c>
      <c r="C219" s="75">
        <v>3.03</v>
      </c>
      <c r="D219" s="75">
        <v>0.04</v>
      </c>
      <c r="G219" s="20">
        <f t="shared" si="153"/>
        <v>-0.294701732997115</v>
      </c>
      <c r="H219" s="85">
        <f t="shared" si="154"/>
        <v>-0.29392837052043397</v>
      </c>
      <c r="I219" s="21">
        <f t="shared" si="168"/>
        <v>4.33</v>
      </c>
      <c r="J219" s="21">
        <f t="shared" si="170"/>
        <v>4.2816666666666663</v>
      </c>
      <c r="K219" s="26">
        <f t="shared" si="171"/>
        <v>4.1677777777777765</v>
      </c>
      <c r="L219" s="26">
        <f t="shared" si="172"/>
        <v>-0.11388888888888982</v>
      </c>
      <c r="M219" s="65">
        <f t="shared" si="173"/>
        <v>-0.1622222222222236</v>
      </c>
      <c r="O219" s="14">
        <f t="shared" si="162"/>
        <v>-0.46703335800787837</v>
      </c>
      <c r="P219" s="57">
        <f t="shared" si="157"/>
        <v>3.0100000000000001E-3</v>
      </c>
      <c r="U219" s="20">
        <f t="shared" si="169"/>
        <v>-2.1306642527913451</v>
      </c>
      <c r="V219" s="20">
        <f t="shared" si="169"/>
        <v>-2.1283441653613022</v>
      </c>
      <c r="W219" s="21">
        <f t="shared" si="174"/>
        <v>3.395</v>
      </c>
      <c r="X219" s="21">
        <f t="shared" si="149"/>
        <v>3.4250000000000003</v>
      </c>
      <c r="Y219" s="26">
        <f t="shared" si="150"/>
        <v>3.5022222222222221</v>
      </c>
      <c r="Z219" s="26">
        <f t="shared" si="151"/>
        <v>7.7222222222221859E-2</v>
      </c>
      <c r="AA219" s="65">
        <f t="shared" si="152"/>
        <v>0.10722222222222211</v>
      </c>
      <c r="AB219" s="36"/>
      <c r="AC219" s="14"/>
      <c r="AD219" s="57"/>
      <c r="AE219" s="41"/>
      <c r="AF219" s="14"/>
      <c r="AI219" s="20">
        <f t="shared" si="159"/>
        <v>-2.37659352037408</v>
      </c>
      <c r="AJ219" s="20">
        <f t="shared" si="160"/>
        <v>-2.3696332580839501</v>
      </c>
      <c r="AK219" s="21">
        <f t="shared" si="161"/>
        <v>3.6480000000000006</v>
      </c>
      <c r="AL219" s="21">
        <f t="shared" si="163"/>
        <v>3.6093333333333337</v>
      </c>
      <c r="AM219" s="26">
        <f t="shared" si="164"/>
        <v>3.5453333333333332</v>
      </c>
      <c r="AN219" s="26">
        <f t="shared" si="165"/>
        <v>-6.4000000000000501E-2</v>
      </c>
      <c r="AO219" s="65">
        <f t="shared" si="166"/>
        <v>-0.10266666666666735</v>
      </c>
      <c r="AP219" s="36"/>
      <c r="AQ219" s="14">
        <f t="shared" si="155"/>
        <v>0.27917858477822605</v>
      </c>
      <c r="AR219" s="57">
        <f t="shared" si="167"/>
        <v>-3.9600000000000003E-2</v>
      </c>
      <c r="AS219" s="14"/>
      <c r="AT219" s="14"/>
      <c r="AU219" s="23"/>
      <c r="AV219" s="9"/>
      <c r="AW219" s="20"/>
      <c r="AX219" s="20"/>
      <c r="AY219" s="21"/>
      <c r="AZ219" s="21"/>
      <c r="BA219" s="9"/>
      <c r="BB219" s="9"/>
      <c r="BC219" s="9"/>
      <c r="BD219" s="38"/>
      <c r="BE219" s="9"/>
      <c r="BF219" s="9"/>
      <c r="BG219" s="9"/>
      <c r="BH219" s="9"/>
      <c r="BI219" s="9"/>
    </row>
    <row r="220" spans="1:61" ht="15.75">
      <c r="A220" s="70">
        <f t="shared" si="156"/>
        <v>4.9999999999998934E-3</v>
      </c>
      <c r="B220" s="5">
        <v>-4.2300000000000004</v>
      </c>
      <c r="C220" s="75">
        <v>2.91</v>
      </c>
      <c r="D220" s="75">
        <v>0.04</v>
      </c>
      <c r="G220" s="20">
        <f t="shared" si="153"/>
        <v>-0.29315500804375294</v>
      </c>
      <c r="H220" s="85">
        <f t="shared" si="154"/>
        <v>-0.29238164556707191</v>
      </c>
      <c r="I220" s="21">
        <f t="shared" si="168"/>
        <v>4.2449999999999992</v>
      </c>
      <c r="J220" s="21">
        <f t="shared" si="170"/>
        <v>4.2283333333333326</v>
      </c>
      <c r="K220" s="26">
        <f t="shared" si="171"/>
        <v>4.1455555555555552</v>
      </c>
      <c r="L220" s="26">
        <f t="shared" si="172"/>
        <v>-8.2777777777777395E-2</v>
      </c>
      <c r="M220" s="65">
        <f t="shared" si="173"/>
        <v>-9.9444444444444002E-2</v>
      </c>
      <c r="O220" s="14">
        <f t="shared" si="162"/>
        <v>-0.92614663015295251</v>
      </c>
      <c r="P220" s="57">
        <f t="shared" si="157"/>
        <v>3.0100000000000001E-3</v>
      </c>
      <c r="U220" s="20">
        <f t="shared" si="169"/>
        <v>-2.1260240779312589</v>
      </c>
      <c r="V220" s="20">
        <f t="shared" si="169"/>
        <v>-2.1237039905012161</v>
      </c>
      <c r="W220" s="21">
        <f t="shared" si="174"/>
        <v>3.59</v>
      </c>
      <c r="X220" s="21">
        <f t="shared" si="149"/>
        <v>3.5616666666666661</v>
      </c>
      <c r="Y220" s="26">
        <f t="shared" si="150"/>
        <v>3.4866666666666664</v>
      </c>
      <c r="Z220" s="26">
        <f t="shared" si="151"/>
        <v>-7.4999999999999734E-2</v>
      </c>
      <c r="AA220" s="65">
        <f t="shared" si="152"/>
        <v>-0.1033333333333335</v>
      </c>
      <c r="AB220" s="36"/>
      <c r="AC220" s="14"/>
      <c r="AD220" s="57"/>
      <c r="AE220" s="41"/>
      <c r="AF220" s="14"/>
      <c r="AI220" s="20">
        <f t="shared" si="159"/>
        <v>-2.3626729957938215</v>
      </c>
      <c r="AJ220" s="20">
        <f t="shared" si="160"/>
        <v>-2.3557127335036916</v>
      </c>
      <c r="AK220" s="21">
        <f t="shared" si="161"/>
        <v>3.7900000000000005</v>
      </c>
      <c r="AL220" s="21">
        <f t="shared" si="163"/>
        <v>3.581</v>
      </c>
      <c r="AM220" s="26">
        <f t="shared" si="164"/>
        <v>3.5175555555555551</v>
      </c>
      <c r="AN220" s="26">
        <f t="shared" si="165"/>
        <v>-6.3444444444444859E-2</v>
      </c>
      <c r="AO220" s="65">
        <f t="shared" si="166"/>
        <v>-0.27244444444444538</v>
      </c>
      <c r="AP220" s="36"/>
      <c r="AQ220" s="14">
        <f t="shared" si="155"/>
        <v>0.831093062459342</v>
      </c>
      <c r="AR220" s="57">
        <f t="shared" si="167"/>
        <v>-3.9600000000000003E-2</v>
      </c>
      <c r="AS220" s="14"/>
      <c r="AT220" s="14"/>
      <c r="AU220" s="23"/>
      <c r="AV220" s="9"/>
      <c r="AW220" s="20"/>
      <c r="AX220" s="20"/>
      <c r="AY220" s="21"/>
      <c r="AZ220" s="21"/>
      <c r="BA220" s="9"/>
      <c r="BB220" s="9"/>
      <c r="BC220" s="9"/>
      <c r="BD220" s="38"/>
      <c r="BE220" s="9"/>
      <c r="BF220" s="9"/>
      <c r="BG220" s="9"/>
      <c r="BH220" s="9"/>
      <c r="BI220" s="9"/>
    </row>
    <row r="221" spans="1:61" ht="15.75">
      <c r="A221" s="70">
        <f t="shared" si="156"/>
        <v>5.0000000000007816E-3</v>
      </c>
      <c r="B221" s="5">
        <v>-4.2249999999999996</v>
      </c>
      <c r="C221" s="75">
        <v>2.98</v>
      </c>
      <c r="D221" s="75">
        <v>0.05</v>
      </c>
      <c r="G221" s="20">
        <f t="shared" si="153"/>
        <v>-0.29160828309039089</v>
      </c>
      <c r="H221" s="85">
        <f t="shared" si="154"/>
        <v>-0.29083492061370986</v>
      </c>
      <c r="I221" s="21">
        <f t="shared" si="168"/>
        <v>4.1100000000000003</v>
      </c>
      <c r="J221" s="21">
        <f t="shared" si="170"/>
        <v>4.1450000000000005</v>
      </c>
      <c r="K221" s="26">
        <f t="shared" si="171"/>
        <v>4.1066666666666665</v>
      </c>
      <c r="L221" s="26">
        <f t="shared" si="172"/>
        <v>-3.8333333333333997E-2</v>
      </c>
      <c r="M221" s="65">
        <f t="shared" si="173"/>
        <v>-3.3333333333338544E-3</v>
      </c>
      <c r="O221" s="14">
        <f t="shared" si="162"/>
        <v>-0.95190560107617506</v>
      </c>
      <c r="P221" s="57">
        <f t="shared" si="157"/>
        <v>3.0100000000000001E-3</v>
      </c>
      <c r="U221" s="20">
        <f t="shared" si="169"/>
        <v>-2.1213839030711727</v>
      </c>
      <c r="V221" s="20">
        <f t="shared" si="169"/>
        <v>-2.1190638156411299</v>
      </c>
      <c r="W221" s="21">
        <f t="shared" si="174"/>
        <v>3.7</v>
      </c>
      <c r="X221" s="21">
        <f t="shared" si="149"/>
        <v>3.5966666666666662</v>
      </c>
      <c r="Y221" s="26">
        <f t="shared" si="150"/>
        <v>3.5044444444444447</v>
      </c>
      <c r="Z221" s="26">
        <f t="shared" si="151"/>
        <v>-9.2222222222221539E-2</v>
      </c>
      <c r="AA221" s="65">
        <f t="shared" si="152"/>
        <v>-0.19555555555555548</v>
      </c>
      <c r="AB221" s="36"/>
      <c r="AC221" s="14"/>
      <c r="AD221" s="57"/>
      <c r="AE221" s="41"/>
      <c r="AF221" s="14"/>
      <c r="AI221" s="20">
        <f t="shared" si="159"/>
        <v>-2.348752471213563</v>
      </c>
      <c r="AJ221" s="20">
        <f t="shared" si="160"/>
        <v>-2.3417922089234331</v>
      </c>
      <c r="AK221" s="21">
        <f t="shared" si="161"/>
        <v>3.3049999999999997</v>
      </c>
      <c r="AL221" s="21">
        <f t="shared" si="163"/>
        <v>3.5596666666666672</v>
      </c>
      <c r="AM221" s="26">
        <f t="shared" si="164"/>
        <v>3.5531111111111113</v>
      </c>
      <c r="AN221" s="26">
        <f t="shared" si="165"/>
        <v>-6.5555555555558698E-3</v>
      </c>
      <c r="AO221" s="65">
        <f t="shared" si="166"/>
        <v>0.24811111111111162</v>
      </c>
      <c r="AP221" s="36"/>
      <c r="AQ221" s="14">
        <f t="shared" si="155"/>
        <v>0.99412985964521228</v>
      </c>
      <c r="AR221" s="57">
        <f t="shared" si="167"/>
        <v>-3.9600000000000003E-2</v>
      </c>
      <c r="AS221" s="14"/>
      <c r="AT221" s="14"/>
      <c r="AU221" s="23"/>
      <c r="AV221" s="9"/>
      <c r="AW221" s="20"/>
      <c r="AX221" s="20"/>
      <c r="AY221" s="21"/>
      <c r="AZ221" s="21"/>
      <c r="BA221" s="9"/>
      <c r="BB221" s="9"/>
      <c r="BC221" s="9"/>
      <c r="BD221" s="38"/>
      <c r="BE221" s="9"/>
      <c r="BF221" s="9"/>
      <c r="BG221" s="9"/>
      <c r="BH221" s="9"/>
      <c r="BI221" s="9"/>
    </row>
    <row r="222" spans="1:61" ht="15.75">
      <c r="A222" s="70">
        <f t="shared" si="156"/>
        <v>4.9999999999998934E-3</v>
      </c>
      <c r="B222" s="5">
        <v>-4.22</v>
      </c>
      <c r="C222" s="75">
        <v>3</v>
      </c>
      <c r="D222" s="75">
        <v>0.04</v>
      </c>
      <c r="G222" s="20">
        <f t="shared" si="153"/>
        <v>-0.29006155813702883</v>
      </c>
      <c r="H222" s="85">
        <f t="shared" si="154"/>
        <v>-0.2892881956603478</v>
      </c>
      <c r="I222" s="21">
        <f t="shared" si="168"/>
        <v>4.08</v>
      </c>
      <c r="J222" s="21">
        <f t="shared" si="170"/>
        <v>4.0483333333333338</v>
      </c>
      <c r="K222" s="26">
        <f t="shared" si="171"/>
        <v>4.0588888888888883</v>
      </c>
      <c r="L222" s="26">
        <f t="shared" si="172"/>
        <v>1.0555555555554541E-2</v>
      </c>
      <c r="M222" s="65">
        <f t="shared" si="173"/>
        <v>-2.1111111111111747E-2</v>
      </c>
      <c r="O222" s="14">
        <f t="shared" si="162"/>
        <v>-0.53225736200351104</v>
      </c>
      <c r="P222" s="57">
        <f t="shared" si="157"/>
        <v>3.0100000000000001E-3</v>
      </c>
      <c r="U222" s="20">
        <f t="shared" si="169"/>
        <v>-2.1167437282110866</v>
      </c>
      <c r="V222" s="20">
        <f t="shared" si="169"/>
        <v>-2.1144236407810437</v>
      </c>
      <c r="W222" s="21">
        <f t="shared" si="174"/>
        <v>3.5</v>
      </c>
      <c r="X222" s="21">
        <f t="shared" si="149"/>
        <v>3.59</v>
      </c>
      <c r="Y222" s="26">
        <f t="shared" si="150"/>
        <v>3.5194444444444448</v>
      </c>
      <c r="Z222" s="26">
        <f t="shared" si="151"/>
        <v>-7.0555555555555038E-2</v>
      </c>
      <c r="AA222" s="65">
        <f t="shared" si="152"/>
        <v>1.9444444444444819E-2</v>
      </c>
      <c r="AB222" s="36"/>
      <c r="AC222" s="14"/>
      <c r="AD222" s="57"/>
      <c r="AE222" s="41"/>
      <c r="AF222" s="14"/>
      <c r="AI222" s="20">
        <f t="shared" si="159"/>
        <v>-2.3348319466333045</v>
      </c>
      <c r="AJ222" s="20">
        <f t="shared" si="160"/>
        <v>-2.3278716843431746</v>
      </c>
      <c r="AK222" s="21">
        <f t="shared" si="161"/>
        <v>3.5840000000000005</v>
      </c>
      <c r="AL222" s="21">
        <f t="shared" si="163"/>
        <v>3.5180000000000002</v>
      </c>
      <c r="AM222" s="26">
        <f t="shared" si="164"/>
        <v>3.5619999999999998</v>
      </c>
      <c r="AN222" s="26">
        <f t="shared" si="165"/>
        <v>4.3999999999999595E-2</v>
      </c>
      <c r="AO222" s="65">
        <f t="shared" si="166"/>
        <v>-2.2000000000000686E-2</v>
      </c>
      <c r="AP222" s="36"/>
      <c r="AQ222" s="14">
        <f t="shared" si="155"/>
        <v>0.69200224698036972</v>
      </c>
      <c r="AR222" s="57">
        <f t="shared" si="167"/>
        <v>-3.9600000000000003E-2</v>
      </c>
      <c r="AS222" s="14"/>
      <c r="AT222" s="14"/>
      <c r="AU222" s="23"/>
      <c r="AV222" s="9"/>
      <c r="AW222" s="20"/>
      <c r="AX222" s="20"/>
      <c r="AY222" s="21"/>
      <c r="AZ222" s="21"/>
      <c r="BA222" s="9"/>
      <c r="BB222" s="9"/>
      <c r="BC222" s="9"/>
      <c r="BD222" s="38"/>
      <c r="BE222" s="9"/>
      <c r="BF222" s="9"/>
      <c r="BG222" s="9"/>
      <c r="BH222" s="9"/>
      <c r="BI222" s="9"/>
    </row>
    <row r="223" spans="1:61" ht="15.75">
      <c r="A223" s="70">
        <f t="shared" si="156"/>
        <v>4.9999999999998934E-3</v>
      </c>
      <c r="B223" s="5">
        <v>-4.2149999999999999</v>
      </c>
      <c r="C223" s="75">
        <v>2.85</v>
      </c>
      <c r="D223" s="75">
        <v>0.04</v>
      </c>
      <c r="G223" s="20">
        <f t="shared" si="153"/>
        <v>-0.28851483318366677</v>
      </c>
      <c r="H223" s="85">
        <f t="shared" si="154"/>
        <v>-0.28774147070698575</v>
      </c>
      <c r="I223" s="21">
        <f t="shared" si="168"/>
        <v>3.9550000000000001</v>
      </c>
      <c r="J223" s="21">
        <f t="shared" si="170"/>
        <v>3.9516666666666667</v>
      </c>
      <c r="K223" s="26">
        <f t="shared" si="171"/>
        <v>4.0394444444444444</v>
      </c>
      <c r="L223" s="26">
        <f t="shared" si="172"/>
        <v>8.7777777777777732E-2</v>
      </c>
      <c r="M223" s="65">
        <f t="shared" si="173"/>
        <v>8.4444444444444322E-2</v>
      </c>
      <c r="O223" s="14">
        <f t="shared" si="162"/>
        <v>0.1364400121322725</v>
      </c>
      <c r="P223" s="57">
        <f t="shared" si="157"/>
        <v>3.0100000000000001E-3</v>
      </c>
      <c r="U223" s="20">
        <f t="shared" si="169"/>
        <v>-2.1121035533510004</v>
      </c>
      <c r="V223" s="20">
        <f t="shared" si="169"/>
        <v>-2.1097834659209576</v>
      </c>
      <c r="W223" s="21">
        <f t="shared" si="174"/>
        <v>3.57</v>
      </c>
      <c r="X223" s="21">
        <f t="shared" si="149"/>
        <v>3.5766666666666667</v>
      </c>
      <c r="Y223" s="26">
        <f t="shared" si="150"/>
        <v>3.5611111111111118</v>
      </c>
      <c r="Z223" s="26">
        <f t="shared" si="151"/>
        <v>-1.5555555555554879E-2</v>
      </c>
      <c r="AA223" s="65">
        <f t="shared" si="152"/>
        <v>-8.8888888888880579E-3</v>
      </c>
      <c r="AB223" s="36"/>
      <c r="AC223" s="14"/>
      <c r="AD223" s="57"/>
      <c r="AE223" s="41"/>
      <c r="AF223" s="14"/>
      <c r="AI223" s="20">
        <f t="shared" si="159"/>
        <v>-2.320911422053046</v>
      </c>
      <c r="AJ223" s="20">
        <f t="shared" si="160"/>
        <v>-2.3139511597629161</v>
      </c>
      <c r="AK223" s="21">
        <f t="shared" si="161"/>
        <v>3.6649999999999996</v>
      </c>
      <c r="AL223" s="21">
        <f t="shared" si="163"/>
        <v>3.5303333333333335</v>
      </c>
      <c r="AM223" s="26">
        <f t="shared" si="164"/>
        <v>3.5579259259259257</v>
      </c>
      <c r="AN223" s="26">
        <f t="shared" si="165"/>
        <v>2.7592592592592169E-2</v>
      </c>
      <c r="AO223" s="65">
        <f t="shared" si="166"/>
        <v>-0.10707407407407388</v>
      </c>
      <c r="AP223" s="36"/>
      <c r="AQ223" s="14">
        <f t="shared" si="155"/>
        <v>6.6079092205121856E-2</v>
      </c>
      <c r="AR223" s="57">
        <f t="shared" si="167"/>
        <v>-3.9600000000000003E-2</v>
      </c>
      <c r="AS223" s="14"/>
      <c r="AT223" s="14"/>
      <c r="AU223" s="23"/>
      <c r="AV223" s="9"/>
      <c r="AW223" s="20"/>
      <c r="AX223" s="20"/>
      <c r="AY223" s="21"/>
      <c r="AZ223" s="21"/>
      <c r="BA223" s="9"/>
      <c r="BB223" s="9"/>
      <c r="BC223" s="9"/>
      <c r="BD223" s="38"/>
      <c r="BE223" s="9"/>
      <c r="BF223" s="9"/>
      <c r="BG223" s="9"/>
      <c r="BH223" s="9"/>
      <c r="BI223" s="9"/>
    </row>
    <row r="224" spans="1:61" ht="15.75">
      <c r="A224" s="70">
        <f t="shared" si="156"/>
        <v>4.9999999999998934E-3</v>
      </c>
      <c r="B224" s="5">
        <v>-4.21</v>
      </c>
      <c r="C224" s="75">
        <v>3</v>
      </c>
      <c r="D224" s="75">
        <v>0.04</v>
      </c>
      <c r="G224" s="20">
        <f t="shared" si="153"/>
        <v>-0.28696810823030472</v>
      </c>
      <c r="H224" s="85">
        <f t="shared" si="154"/>
        <v>-0.28619474575362369</v>
      </c>
      <c r="I224" s="21">
        <f t="shared" si="168"/>
        <v>3.82</v>
      </c>
      <c r="J224" s="21">
        <f t="shared" si="170"/>
        <v>3.875</v>
      </c>
      <c r="K224" s="26">
        <f t="shared" si="171"/>
        <v>4.0183333333333344</v>
      </c>
      <c r="L224" s="26">
        <f t="shared" si="172"/>
        <v>0.14333333333333442</v>
      </c>
      <c r="M224" s="65">
        <f t="shared" si="173"/>
        <v>0.19833333333333458</v>
      </c>
      <c r="O224" s="14">
        <f t="shared" si="162"/>
        <v>0.74129558822953523</v>
      </c>
      <c r="P224" s="57">
        <f t="shared" si="157"/>
        <v>3.0100000000000001E-3</v>
      </c>
      <c r="U224" s="20">
        <f t="shared" si="169"/>
        <v>-2.1074633784909143</v>
      </c>
      <c r="V224" s="20">
        <f t="shared" si="169"/>
        <v>-2.1051432910608714</v>
      </c>
      <c r="W224" s="21">
        <f t="shared" si="174"/>
        <v>3.66</v>
      </c>
      <c r="X224" s="21">
        <f t="shared" si="149"/>
        <v>3.5750000000000006</v>
      </c>
      <c r="Y224" s="26">
        <f t="shared" si="150"/>
        <v>3.6133333333333337</v>
      </c>
      <c r="Z224" s="26">
        <f t="shared" si="151"/>
        <v>3.8333333333333108E-2</v>
      </c>
      <c r="AA224" s="65">
        <f t="shared" si="152"/>
        <v>-4.6666666666666412E-2</v>
      </c>
      <c r="AB224" s="36"/>
      <c r="AC224" s="14"/>
      <c r="AD224" s="57"/>
      <c r="AE224" s="41"/>
      <c r="AF224" s="14"/>
      <c r="AI224" s="20">
        <f t="shared" si="159"/>
        <v>-2.3069908974727875</v>
      </c>
      <c r="AJ224" s="20">
        <f t="shared" si="160"/>
        <v>-2.3000306351826576</v>
      </c>
      <c r="AK224" s="21">
        <f t="shared" si="161"/>
        <v>3.3420000000000001</v>
      </c>
      <c r="AL224" s="21">
        <f t="shared" si="163"/>
        <v>3.5790000000000002</v>
      </c>
      <c r="AM224" s="26">
        <f t="shared" si="164"/>
        <v>3.5750000000000006</v>
      </c>
      <c r="AN224" s="26">
        <f t="shared" si="165"/>
        <v>-3.9999999999995595E-3</v>
      </c>
      <c r="AO224" s="65">
        <f t="shared" si="166"/>
        <v>0.23300000000000054</v>
      </c>
      <c r="AP224" s="36"/>
      <c r="AQ224" s="14">
        <f t="shared" si="155"/>
        <v>-0.5907632042002311</v>
      </c>
      <c r="AR224" s="57">
        <f t="shared" si="167"/>
        <v>-3.9600000000000003E-2</v>
      </c>
      <c r="AS224" s="14"/>
      <c r="AT224" s="14"/>
      <c r="AU224" s="23"/>
      <c r="AV224" s="9"/>
      <c r="AW224" s="20"/>
      <c r="AX224" s="20"/>
      <c r="AY224" s="21"/>
      <c r="AZ224" s="21"/>
      <c r="BA224" s="9"/>
      <c r="BB224" s="9"/>
      <c r="BC224" s="9"/>
      <c r="BD224" s="38"/>
      <c r="BE224" s="9"/>
      <c r="BF224" s="9"/>
      <c r="BG224" s="9"/>
      <c r="BH224" s="9"/>
      <c r="BI224" s="9"/>
    </row>
    <row r="225" spans="1:61" ht="15.75">
      <c r="A225" s="70">
        <f t="shared" si="156"/>
        <v>4.9999999999998934E-3</v>
      </c>
      <c r="B225" s="5">
        <v>-4.2050000000000001</v>
      </c>
      <c r="C225" s="75">
        <v>3.04</v>
      </c>
      <c r="D225" s="75">
        <v>0.06</v>
      </c>
      <c r="G225" s="20">
        <f t="shared" si="153"/>
        <v>-0.28542138327694266</v>
      </c>
      <c r="H225" s="85">
        <f t="shared" si="154"/>
        <v>-0.28464802080026164</v>
      </c>
      <c r="I225" s="21">
        <f t="shared" si="168"/>
        <v>3.8499999999999996</v>
      </c>
      <c r="J225" s="21">
        <f t="shared" si="170"/>
        <v>3.8466666666666662</v>
      </c>
      <c r="K225" s="26">
        <f t="shared" si="171"/>
        <v>4.0211111111111109</v>
      </c>
      <c r="L225" s="26">
        <f t="shared" si="172"/>
        <v>0.17444444444444462</v>
      </c>
      <c r="M225" s="65">
        <f t="shared" si="173"/>
        <v>0.17111111111111121</v>
      </c>
      <c r="O225" s="14">
        <f t="shared" si="162"/>
        <v>0.99929072001141328</v>
      </c>
      <c r="P225" s="57">
        <f t="shared" si="157"/>
        <v>3.0100000000000001E-3</v>
      </c>
      <c r="U225" s="20">
        <f t="shared" si="169"/>
        <v>-2.1028232036308281</v>
      </c>
      <c r="V225" s="20">
        <f t="shared" si="169"/>
        <v>-2.1005031162007852</v>
      </c>
      <c r="W225" s="21">
        <f t="shared" si="174"/>
        <v>3.4950000000000001</v>
      </c>
      <c r="X225" s="21">
        <f t="shared" si="149"/>
        <v>3.5433333333333334</v>
      </c>
      <c r="Y225" s="26">
        <f t="shared" si="150"/>
        <v>3.6561111111111111</v>
      </c>
      <c r="Z225" s="26">
        <f t="shared" si="151"/>
        <v>0.11277777777777764</v>
      </c>
      <c r="AA225" s="65">
        <f t="shared" si="152"/>
        <v>0.16111111111111098</v>
      </c>
      <c r="AB225" s="36"/>
      <c r="AC225" s="14"/>
      <c r="AD225" s="57"/>
      <c r="AE225" s="41"/>
      <c r="AF225" s="14"/>
      <c r="AI225" s="20">
        <f t="shared" si="159"/>
        <v>-2.293070372892529</v>
      </c>
      <c r="AJ225" s="20">
        <f t="shared" si="160"/>
        <v>-2.2861101106023991</v>
      </c>
      <c r="AK225" s="21">
        <f t="shared" si="161"/>
        <v>3.73</v>
      </c>
      <c r="AL225" s="21">
        <f t="shared" si="163"/>
        <v>3.5586666666666669</v>
      </c>
      <c r="AM225" s="26">
        <f t="shared" si="164"/>
        <v>3.5387777777777778</v>
      </c>
      <c r="AN225" s="26">
        <f t="shared" si="165"/>
        <v>-1.9888888888889067E-2</v>
      </c>
      <c r="AO225" s="65">
        <f t="shared" si="166"/>
        <v>-0.19122222222222218</v>
      </c>
      <c r="AP225" s="36"/>
      <c r="AQ225" s="14">
        <f t="shared" si="155"/>
        <v>-0.97118083175860992</v>
      </c>
      <c r="AR225" s="57">
        <f t="shared" si="167"/>
        <v>-3.9600000000000003E-2</v>
      </c>
      <c r="AS225" s="14"/>
      <c r="AT225" s="14"/>
      <c r="AU225" s="23"/>
      <c r="AV225" s="9"/>
      <c r="AW225" s="20"/>
      <c r="AX225" s="20"/>
      <c r="AY225" s="21"/>
      <c r="AZ225" s="21"/>
      <c r="BA225" s="9"/>
      <c r="BB225" s="9"/>
      <c r="BC225" s="9"/>
      <c r="BD225" s="38"/>
      <c r="BE225" s="9"/>
      <c r="BF225" s="9"/>
      <c r="BG225" s="9"/>
      <c r="BH225" s="9"/>
      <c r="BI225" s="9"/>
    </row>
    <row r="226" spans="1:61" ht="15.75">
      <c r="A226" s="70">
        <f t="shared" si="156"/>
        <v>4.9999999999998934E-3</v>
      </c>
      <c r="B226" s="5">
        <v>-4.2</v>
      </c>
      <c r="C226" s="75">
        <v>3.11</v>
      </c>
      <c r="D226" s="75">
        <v>0.04</v>
      </c>
      <c r="G226" s="20">
        <f t="shared" si="153"/>
        <v>-0.28387465832358061</v>
      </c>
      <c r="H226" s="85">
        <f t="shared" si="154"/>
        <v>-0.28310129584689958</v>
      </c>
      <c r="I226" s="21">
        <f t="shared" si="168"/>
        <v>3.87</v>
      </c>
      <c r="J226" s="21">
        <f t="shared" si="170"/>
        <v>3.938333333333333</v>
      </c>
      <c r="K226" s="26">
        <f t="shared" si="171"/>
        <v>4.057777777777777</v>
      </c>
      <c r="L226" s="26">
        <f t="shared" si="172"/>
        <v>0.11944444444444402</v>
      </c>
      <c r="M226" s="65">
        <f t="shared" si="173"/>
        <v>0.18777777777777693</v>
      </c>
      <c r="O226" s="14">
        <f t="shared" si="162"/>
        <v>0.78970661802067732</v>
      </c>
      <c r="P226" s="57">
        <f t="shared" si="157"/>
        <v>3.0100000000000001E-3</v>
      </c>
      <c r="U226" s="20">
        <f t="shared" si="169"/>
        <v>-2.0981830287707419</v>
      </c>
      <c r="V226" s="20">
        <f t="shared" si="169"/>
        <v>-2.0958629413406991</v>
      </c>
      <c r="W226" s="21">
        <f t="shared" si="174"/>
        <v>3.4750000000000001</v>
      </c>
      <c r="X226" s="21">
        <f t="shared" si="149"/>
        <v>3.5450000000000004</v>
      </c>
      <c r="Y226" s="26">
        <f t="shared" si="150"/>
        <v>3.7066666666666674</v>
      </c>
      <c r="Z226" s="26">
        <f t="shared" si="151"/>
        <v>0.16166666666666707</v>
      </c>
      <c r="AA226" s="65">
        <f t="shared" si="152"/>
        <v>0.23166666666666735</v>
      </c>
      <c r="AB226" s="36"/>
      <c r="AC226" s="14"/>
      <c r="AD226" s="57"/>
      <c r="AE226" s="41"/>
      <c r="AF226" s="14"/>
      <c r="AI226" s="20">
        <f t="shared" si="159"/>
        <v>-2.2791498483122705</v>
      </c>
      <c r="AJ226" s="20">
        <f t="shared" si="160"/>
        <v>-2.2721895860221406</v>
      </c>
      <c r="AK226" s="21">
        <f t="shared" si="161"/>
        <v>3.6040000000000001</v>
      </c>
      <c r="AL226" s="21">
        <f t="shared" si="163"/>
        <v>3.5624444444444445</v>
      </c>
      <c r="AM226" s="26">
        <f t="shared" si="164"/>
        <v>3.5661851851851853</v>
      </c>
      <c r="AN226" s="26">
        <f t="shared" si="165"/>
        <v>3.7407407407408222E-3</v>
      </c>
      <c r="AO226" s="65">
        <f t="shared" si="166"/>
        <v>-3.7814814814814746E-2</v>
      </c>
      <c r="AP226" s="36"/>
      <c r="AQ226" s="14">
        <f t="shared" si="155"/>
        <v>-0.8971721546644652</v>
      </c>
      <c r="AR226" s="57">
        <f t="shared" si="167"/>
        <v>-3.9600000000000003E-2</v>
      </c>
      <c r="AS226" s="14"/>
      <c r="AT226" s="14"/>
      <c r="AU226" s="23"/>
      <c r="AV226" s="9"/>
      <c r="AW226" s="20"/>
      <c r="AX226" s="20"/>
      <c r="AY226" s="21"/>
      <c r="AZ226" s="21"/>
      <c r="BA226" s="9"/>
      <c r="BB226" s="9"/>
      <c r="BC226" s="9"/>
      <c r="BD226" s="38"/>
      <c r="BE226" s="9"/>
      <c r="BF226" s="9"/>
      <c r="BG226" s="9"/>
      <c r="BH226" s="9"/>
      <c r="BI226" s="9"/>
    </row>
    <row r="227" spans="1:61" ht="15.75">
      <c r="A227" s="70">
        <f t="shared" si="156"/>
        <v>4.9999999999998934E-3</v>
      </c>
      <c r="B227" s="5">
        <v>-4.1950000000000003</v>
      </c>
      <c r="C227" s="75">
        <v>3.04</v>
      </c>
      <c r="D227" s="75">
        <v>0.05</v>
      </c>
      <c r="G227" s="20">
        <f t="shared" si="153"/>
        <v>-0.28232793337021855</v>
      </c>
      <c r="H227" s="85">
        <f t="shared" si="154"/>
        <v>-0.28155457089353753</v>
      </c>
      <c r="I227" s="21">
        <f t="shared" si="168"/>
        <v>4.0949999999999998</v>
      </c>
      <c r="J227" s="21">
        <f t="shared" si="170"/>
        <v>4.0350000000000001</v>
      </c>
      <c r="K227" s="26">
        <f t="shared" si="171"/>
        <v>4.0866666666666669</v>
      </c>
      <c r="L227" s="26">
        <f t="shared" si="172"/>
        <v>5.166666666666675E-2</v>
      </c>
      <c r="M227" s="65">
        <f t="shared" si="173"/>
        <v>-8.3333333333328596E-3</v>
      </c>
      <c r="O227" s="14">
        <f t="shared" si="162"/>
        <v>0.21061001284661607</v>
      </c>
      <c r="P227" s="57">
        <f t="shared" si="157"/>
        <v>3.0100000000000001E-3</v>
      </c>
      <c r="U227" s="20">
        <f t="shared" si="169"/>
        <v>-2.0935428539106558</v>
      </c>
      <c r="V227" s="20">
        <f t="shared" si="169"/>
        <v>-2.0912227664806129</v>
      </c>
      <c r="W227" s="21">
        <f t="shared" si="174"/>
        <v>3.665</v>
      </c>
      <c r="X227" s="21">
        <f t="shared" si="149"/>
        <v>3.6683333333333334</v>
      </c>
      <c r="Y227" s="26">
        <f t="shared" si="150"/>
        <v>3.7933333333333343</v>
      </c>
      <c r="Z227" s="26">
        <f t="shared" si="151"/>
        <v>0.12500000000000089</v>
      </c>
      <c r="AA227" s="65">
        <f t="shared" si="152"/>
        <v>0.1283333333333343</v>
      </c>
      <c r="AB227" s="36"/>
      <c r="AC227" s="14"/>
      <c r="AD227" s="57"/>
      <c r="AE227" s="41"/>
      <c r="AF227" s="14"/>
      <c r="AI227" s="20">
        <f t="shared" si="159"/>
        <v>-2.265229323732012</v>
      </c>
      <c r="AJ227" s="20">
        <f t="shared" si="160"/>
        <v>-2.2582690614418821</v>
      </c>
      <c r="AK227" s="21">
        <f t="shared" si="161"/>
        <v>3.3533333333333335</v>
      </c>
      <c r="AL227" s="21">
        <f t="shared" si="163"/>
        <v>3.5863333333333336</v>
      </c>
      <c r="AM227" s="26">
        <f t="shared" si="164"/>
        <v>3.5870740740740734</v>
      </c>
      <c r="AN227" s="26">
        <f t="shared" si="165"/>
        <v>7.4074074073982032E-4</v>
      </c>
      <c r="AO227" s="65">
        <f t="shared" si="166"/>
        <v>0.23374074074073992</v>
      </c>
      <c r="AP227" s="36"/>
      <c r="AQ227" s="14">
        <f t="shared" si="155"/>
        <v>-0.40336665544496919</v>
      </c>
      <c r="AR227" s="57">
        <f t="shared" si="167"/>
        <v>-3.9600000000000003E-2</v>
      </c>
      <c r="AS227" s="14"/>
      <c r="AT227" s="14"/>
      <c r="AU227" s="23"/>
      <c r="AV227" s="9"/>
      <c r="AW227" s="9"/>
      <c r="AX227" s="9"/>
      <c r="BA227" s="9"/>
      <c r="BB227" s="9"/>
      <c r="BC227" s="9"/>
      <c r="BD227" s="38"/>
      <c r="BE227" s="9"/>
      <c r="BF227" s="9"/>
      <c r="BG227" s="9"/>
      <c r="BH227" s="9"/>
      <c r="BI227" s="9"/>
    </row>
    <row r="228" spans="1:61" ht="15.75">
      <c r="A228" s="70">
        <f t="shared" si="156"/>
        <v>4.9999999999998934E-3</v>
      </c>
      <c r="B228" s="5">
        <v>-4.1900000000000004</v>
      </c>
      <c r="C228" s="75">
        <v>2.95</v>
      </c>
      <c r="D228" s="75">
        <v>0.06</v>
      </c>
      <c r="G228" s="20">
        <f t="shared" si="153"/>
        <v>-0.2807812084168565</v>
      </c>
      <c r="H228" s="85">
        <f t="shared" si="154"/>
        <v>-0.28000784594017547</v>
      </c>
      <c r="I228" s="21">
        <f t="shared" si="168"/>
        <v>4.1399999999999997</v>
      </c>
      <c r="J228" s="21">
        <f t="shared" si="170"/>
        <v>4.168333333333333</v>
      </c>
      <c r="K228" s="26">
        <f t="shared" si="171"/>
        <v>4.1338888888888894</v>
      </c>
      <c r="L228" s="26">
        <f t="shared" si="172"/>
        <v>-3.4444444444443612E-2</v>
      </c>
      <c r="M228" s="65">
        <f t="shared" si="173"/>
        <v>-6.11111111111029E-3</v>
      </c>
      <c r="O228" s="14">
        <f t="shared" si="162"/>
        <v>-0.46703335800793472</v>
      </c>
      <c r="P228" s="57">
        <f t="shared" si="157"/>
        <v>3.0100000000000001E-3</v>
      </c>
      <c r="U228" s="20">
        <f t="shared" ref="U228:V243" si="175">U227 + 0.00464017486008615</f>
        <v>-2.0889026790505696</v>
      </c>
      <c r="V228" s="20">
        <f t="shared" si="175"/>
        <v>-2.0865825916205267</v>
      </c>
      <c r="W228" s="21">
        <f t="shared" si="174"/>
        <v>3.8650000000000002</v>
      </c>
      <c r="X228" s="21">
        <f t="shared" ref="X228:X291" si="176">AVERAGE(W227:W229)</f>
        <v>3.8350000000000004</v>
      </c>
      <c r="Y228" s="26">
        <f t="shared" ref="Y228:Y291" si="177">AVERAGE(W224:W232)</f>
        <v>3.8627777777777785</v>
      </c>
      <c r="Z228" s="26">
        <f t="shared" ref="Z228:Z291" si="178">Y228-X228</f>
        <v>2.7777777777778123E-2</v>
      </c>
      <c r="AA228" s="65">
        <f t="shared" ref="AA228:AA291" si="179">Y228-W228</f>
        <v>-2.2222222222216814E-3</v>
      </c>
      <c r="AB228" s="36"/>
      <c r="AC228" s="14"/>
      <c r="AD228" s="57"/>
      <c r="AE228" s="41"/>
      <c r="AF228" s="14"/>
      <c r="AI228" s="20">
        <f t="shared" si="159"/>
        <v>-2.2513087991517535</v>
      </c>
      <c r="AJ228" s="20">
        <f t="shared" si="160"/>
        <v>-2.2443485368616236</v>
      </c>
      <c r="AK228" s="21">
        <f t="shared" si="161"/>
        <v>3.8016666666666663</v>
      </c>
      <c r="AL228" s="21">
        <f t="shared" si="163"/>
        <v>3.5396666666666667</v>
      </c>
      <c r="AM228" s="26">
        <f t="shared" si="164"/>
        <v>3.5728148148148144</v>
      </c>
      <c r="AN228" s="26">
        <f t="shared" si="165"/>
        <v>3.3148148148147705E-2</v>
      </c>
      <c r="AO228" s="65">
        <f t="shared" si="166"/>
        <v>-0.22885185185185186</v>
      </c>
      <c r="AP228" s="36"/>
      <c r="AQ228" s="14">
        <f t="shared" si="155"/>
        <v>0.27917858477823265</v>
      </c>
      <c r="AR228" s="57">
        <f t="shared" si="167"/>
        <v>-3.9600000000000003E-2</v>
      </c>
      <c r="AS228" s="14"/>
      <c r="AT228" s="14"/>
      <c r="AU228" s="23"/>
      <c r="AV228" s="9"/>
      <c r="AW228" s="9"/>
      <c r="AX228" s="9"/>
      <c r="BA228" s="9"/>
      <c r="BB228" s="9"/>
      <c r="BC228" s="9"/>
      <c r="BD228" s="38"/>
      <c r="BE228" s="9"/>
      <c r="BF228" s="9"/>
      <c r="BG228" s="9"/>
      <c r="BH228" s="9"/>
      <c r="BI228" s="9"/>
    </row>
    <row r="229" spans="1:61" ht="15.75">
      <c r="A229" s="70">
        <f t="shared" si="156"/>
        <v>5.0000000000007816E-3</v>
      </c>
      <c r="B229" s="5">
        <v>-4.1849999999999996</v>
      </c>
      <c r="C229" s="75">
        <v>2.86</v>
      </c>
      <c r="D229" s="75">
        <v>0.04</v>
      </c>
      <c r="G229" s="20">
        <f t="shared" si="153"/>
        <v>-0.27923448346349444</v>
      </c>
      <c r="H229" s="85">
        <f t="shared" si="154"/>
        <v>-0.27846112098681342</v>
      </c>
      <c r="I229" s="21">
        <f t="shared" si="168"/>
        <v>4.2699999999999996</v>
      </c>
      <c r="J229" s="21">
        <f t="shared" si="170"/>
        <v>4.2833333333333341</v>
      </c>
      <c r="K229" s="26">
        <f t="shared" si="171"/>
        <v>4.2027777777777775</v>
      </c>
      <c r="L229" s="26">
        <f t="shared" si="172"/>
        <v>-8.0555555555556602E-2</v>
      </c>
      <c r="M229" s="65">
        <f t="shared" si="173"/>
        <v>-6.7222222222222072E-2</v>
      </c>
      <c r="O229" s="14">
        <f t="shared" si="162"/>
        <v>-0.92614663015296583</v>
      </c>
      <c r="P229" s="57">
        <f t="shared" si="157"/>
        <v>3.0100000000000001E-3</v>
      </c>
      <c r="U229" s="20">
        <f t="shared" si="175"/>
        <v>-2.0842625041904834</v>
      </c>
      <c r="V229" s="20">
        <f t="shared" si="175"/>
        <v>-2.0819424167604406</v>
      </c>
      <c r="W229" s="21">
        <f t="shared" si="174"/>
        <v>3.9750000000000001</v>
      </c>
      <c r="X229" s="21">
        <f t="shared" si="176"/>
        <v>3.9983333333333335</v>
      </c>
      <c r="Y229" s="26">
        <f t="shared" si="177"/>
        <v>3.9038888888888894</v>
      </c>
      <c r="Z229" s="26">
        <f t="shared" si="178"/>
        <v>-9.4444444444444109E-2</v>
      </c>
      <c r="AA229" s="65">
        <f t="shared" si="179"/>
        <v>-7.1111111111110681E-2</v>
      </c>
      <c r="AB229" s="36"/>
      <c r="AC229" s="14"/>
      <c r="AD229" s="57"/>
      <c r="AE229" s="41"/>
      <c r="AF229" s="14"/>
      <c r="AI229" s="20">
        <f t="shared" si="159"/>
        <v>-2.237388274571495</v>
      </c>
      <c r="AJ229" s="20">
        <f t="shared" si="160"/>
        <v>-2.2304280122813651</v>
      </c>
      <c r="AK229" s="21">
        <f t="shared" si="161"/>
        <v>3.464</v>
      </c>
      <c r="AL229" s="21">
        <f t="shared" si="163"/>
        <v>3.6057777777777775</v>
      </c>
      <c r="AM229" s="26">
        <f t="shared" si="164"/>
        <v>3.5965925925925921</v>
      </c>
      <c r="AN229" s="26">
        <f t="shared" si="165"/>
        <v>-9.1851851851854072E-3</v>
      </c>
      <c r="AO229" s="65">
        <f t="shared" si="166"/>
        <v>0.13259259259259215</v>
      </c>
      <c r="AP229" s="36"/>
      <c r="AQ229" s="14">
        <f t="shared" si="155"/>
        <v>0.83109306245936165</v>
      </c>
      <c r="AR229" s="57">
        <f t="shared" si="167"/>
        <v>-3.9600000000000003E-2</v>
      </c>
      <c r="AS229" s="14"/>
      <c r="AT229" s="14"/>
      <c r="AU229" s="23"/>
      <c r="AV229" s="9"/>
      <c r="AW229" s="9"/>
      <c r="AX229" s="9"/>
      <c r="BA229" s="9"/>
      <c r="BB229" s="9"/>
      <c r="BC229" s="9"/>
      <c r="BD229" s="38"/>
      <c r="BE229" s="9"/>
      <c r="BF229" s="9"/>
      <c r="BG229" s="9"/>
      <c r="BH229" s="9"/>
      <c r="BI229" s="9"/>
    </row>
    <row r="230" spans="1:61" ht="15.75">
      <c r="A230" s="70">
        <f t="shared" si="156"/>
        <v>4.9999999999998934E-3</v>
      </c>
      <c r="B230" s="5">
        <v>-4.18</v>
      </c>
      <c r="C230" s="75">
        <v>2.87</v>
      </c>
      <c r="D230" s="75">
        <v>0.09</v>
      </c>
      <c r="G230" s="20">
        <f t="shared" si="153"/>
        <v>-0.27768775851013239</v>
      </c>
      <c r="H230" s="85">
        <f t="shared" si="154"/>
        <v>-0.27691439603345136</v>
      </c>
      <c r="I230" s="21">
        <f t="shared" si="168"/>
        <v>4.4400000000000004</v>
      </c>
      <c r="J230" s="21">
        <f t="shared" si="170"/>
        <v>4.3500000000000005</v>
      </c>
      <c r="K230" s="26">
        <f t="shared" si="171"/>
        <v>4.275555555555556</v>
      </c>
      <c r="L230" s="26">
        <f t="shared" si="172"/>
        <v>-7.4444444444444535E-2</v>
      </c>
      <c r="M230" s="65">
        <f t="shared" si="173"/>
        <v>-0.16444444444444439</v>
      </c>
      <c r="O230" s="14">
        <f t="shared" si="162"/>
        <v>-0.95190560107615996</v>
      </c>
      <c r="P230" s="57">
        <f t="shared" si="157"/>
        <v>3.0100000000000001E-3</v>
      </c>
      <c r="T230" s="2"/>
      <c r="U230" s="20">
        <f t="shared" si="175"/>
        <v>-2.0796223293303973</v>
      </c>
      <c r="V230" s="20">
        <f t="shared" si="175"/>
        <v>-2.0773022419003544</v>
      </c>
      <c r="W230" s="21">
        <f t="shared" si="174"/>
        <v>4.1550000000000002</v>
      </c>
      <c r="X230" s="21">
        <f t="shared" si="176"/>
        <v>4.1366666666666667</v>
      </c>
      <c r="Y230" s="26">
        <f t="shared" si="177"/>
        <v>3.9300000000000006</v>
      </c>
      <c r="Z230" s="26">
        <f t="shared" si="178"/>
        <v>-0.20666666666666611</v>
      </c>
      <c r="AA230" s="65">
        <f t="shared" si="179"/>
        <v>-0.22499999999999964</v>
      </c>
      <c r="AB230" s="36"/>
      <c r="AC230" s="14"/>
      <c r="AD230" s="57"/>
      <c r="AE230" s="41"/>
      <c r="AF230" s="14"/>
      <c r="AI230" s="20">
        <f t="shared" si="159"/>
        <v>-2.2234677499912365</v>
      </c>
      <c r="AJ230" s="20">
        <f t="shared" si="160"/>
        <v>-2.2165074877011066</v>
      </c>
      <c r="AK230" s="21">
        <f t="shared" si="161"/>
        <v>3.5516666666666663</v>
      </c>
      <c r="AL230" s="21">
        <f t="shared" si="163"/>
        <v>3.5958888888888887</v>
      </c>
      <c r="AM230" s="26">
        <f t="shared" si="164"/>
        <v>3.6278888888888892</v>
      </c>
      <c r="AN230" s="26">
        <f t="shared" si="165"/>
        <v>3.2000000000000473E-2</v>
      </c>
      <c r="AO230" s="65">
        <f t="shared" si="166"/>
        <v>7.6222222222222857E-2</v>
      </c>
      <c r="AP230" s="36"/>
      <c r="AQ230" s="14">
        <f t="shared" si="155"/>
        <v>0.9941298596452085</v>
      </c>
      <c r="AR230" s="57">
        <f t="shared" si="167"/>
        <v>-3.9600000000000003E-2</v>
      </c>
      <c r="AS230" s="14"/>
      <c r="AT230" s="14"/>
      <c r="AU230" s="23"/>
      <c r="AV230" s="9"/>
      <c r="AW230" s="9"/>
      <c r="AX230" s="9"/>
      <c r="BA230" s="9"/>
      <c r="BB230" s="9"/>
      <c r="BC230" s="9"/>
      <c r="BD230" s="38"/>
      <c r="BE230" s="9"/>
      <c r="BF230" s="9"/>
      <c r="BG230" s="9"/>
      <c r="BH230" s="9"/>
      <c r="BI230" s="9"/>
    </row>
    <row r="231" spans="1:61" ht="15.75">
      <c r="A231" s="70">
        <f t="shared" si="156"/>
        <v>4.9999999999998934E-3</v>
      </c>
      <c r="B231" s="5">
        <v>-4.1749999999999998</v>
      </c>
      <c r="C231" s="75">
        <v>2.99</v>
      </c>
      <c r="D231" s="75">
        <v>0.05</v>
      </c>
      <c r="G231" s="20">
        <f t="shared" si="153"/>
        <v>-0.27614103355677033</v>
      </c>
      <c r="H231" s="85">
        <f t="shared" si="154"/>
        <v>-0.2753676710800893</v>
      </c>
      <c r="I231" s="21">
        <f t="shared" si="168"/>
        <v>4.34</v>
      </c>
      <c r="J231" s="21">
        <f t="shared" si="170"/>
        <v>4.3866666666666667</v>
      </c>
      <c r="K231" s="26">
        <f t="shared" si="171"/>
        <v>4.3477777777777771</v>
      </c>
      <c r="L231" s="26">
        <f t="shared" si="172"/>
        <v>-3.8888888888889639E-2</v>
      </c>
      <c r="M231" s="65">
        <f t="shared" si="173"/>
        <v>7.7777777777772172E-3</v>
      </c>
      <c r="O231" s="14">
        <f t="shared" si="162"/>
        <v>-0.53225736200346907</v>
      </c>
      <c r="P231" s="57">
        <f t="shared" si="157"/>
        <v>3.0100000000000001E-3</v>
      </c>
      <c r="U231" s="20">
        <f t="shared" si="175"/>
        <v>-2.0749821544703111</v>
      </c>
      <c r="V231" s="20">
        <f t="shared" si="175"/>
        <v>-2.0726620670402682</v>
      </c>
      <c r="W231" s="21">
        <f t="shared" si="174"/>
        <v>4.28</v>
      </c>
      <c r="X231" s="21">
        <f t="shared" si="176"/>
        <v>4.21</v>
      </c>
      <c r="Y231" s="26">
        <f t="shared" si="177"/>
        <v>3.9450000000000003</v>
      </c>
      <c r="Z231" s="26">
        <f t="shared" si="178"/>
        <v>-0.26499999999999968</v>
      </c>
      <c r="AA231" s="65">
        <f t="shared" si="179"/>
        <v>-0.33499999999999996</v>
      </c>
      <c r="AB231" s="36"/>
      <c r="AC231" s="14"/>
      <c r="AD231" s="57"/>
      <c r="AE231" s="41"/>
      <c r="AF231" s="14"/>
      <c r="AI231" s="20">
        <f t="shared" si="159"/>
        <v>-2.209547225410978</v>
      </c>
      <c r="AJ231" s="20">
        <f t="shared" si="160"/>
        <v>-2.2025869631208481</v>
      </c>
      <c r="AK231" s="21">
        <f t="shared" si="161"/>
        <v>3.7719999999999998</v>
      </c>
      <c r="AL231" s="21">
        <f t="shared" si="163"/>
        <v>3.6201111111111111</v>
      </c>
      <c r="AM231" s="26">
        <f t="shared" si="164"/>
        <v>3.6467037037037033</v>
      </c>
      <c r="AN231" s="26">
        <f t="shared" si="165"/>
        <v>2.6592592592592279E-2</v>
      </c>
      <c r="AO231" s="65">
        <f t="shared" si="166"/>
        <v>-0.12529629629629646</v>
      </c>
      <c r="AP231" s="36"/>
      <c r="AQ231" s="14">
        <f t="shared" si="155"/>
        <v>0.69200224698036483</v>
      </c>
      <c r="AR231" s="57">
        <f t="shared" si="167"/>
        <v>-3.9600000000000003E-2</v>
      </c>
      <c r="AS231" s="14"/>
      <c r="AT231" s="14"/>
      <c r="AU231" s="23"/>
      <c r="AV231" s="9"/>
      <c r="AW231" s="9"/>
      <c r="AX231" s="9"/>
      <c r="BA231" s="9"/>
      <c r="BB231" s="9"/>
      <c r="BC231" s="9"/>
      <c r="BD231" s="38"/>
      <c r="BE231" s="9"/>
      <c r="BF231" s="9"/>
      <c r="BG231" s="9"/>
      <c r="BH231" s="9"/>
      <c r="BI231" s="9"/>
    </row>
    <row r="232" spans="1:61" ht="15.75">
      <c r="A232" s="70">
        <f t="shared" si="156"/>
        <v>4.9999999999998934E-3</v>
      </c>
      <c r="B232" s="5">
        <v>-4.17</v>
      </c>
      <c r="C232" s="75">
        <v>3.06</v>
      </c>
      <c r="D232" s="75">
        <v>0.09</v>
      </c>
      <c r="G232" s="20">
        <f t="shared" si="153"/>
        <v>-0.27459430860340828</v>
      </c>
      <c r="H232" s="85">
        <f t="shared" si="154"/>
        <v>-0.27382094612672725</v>
      </c>
      <c r="I232" s="21">
        <f t="shared" si="168"/>
        <v>4.38</v>
      </c>
      <c r="J232" s="21">
        <f t="shared" si="170"/>
        <v>4.3866666666666667</v>
      </c>
      <c r="K232" s="26">
        <f t="shared" si="171"/>
        <v>4.3833333333333329</v>
      </c>
      <c r="L232" s="26">
        <f t="shared" si="172"/>
        <v>-3.3333333333338544E-3</v>
      </c>
      <c r="M232" s="65">
        <f t="shared" si="173"/>
        <v>3.3333333333329662E-3</v>
      </c>
      <c r="O232" s="14">
        <f t="shared" si="162"/>
        <v>0.13644001213232151</v>
      </c>
      <c r="P232" s="57">
        <f t="shared" si="157"/>
        <v>3.0100000000000001E-3</v>
      </c>
      <c r="U232" s="20">
        <f t="shared" si="175"/>
        <v>-2.0703419796102249</v>
      </c>
      <c r="V232" s="20">
        <f t="shared" si="175"/>
        <v>-2.0680218921801821</v>
      </c>
      <c r="W232" s="21">
        <f t="shared" si="174"/>
        <v>4.1950000000000003</v>
      </c>
      <c r="X232" s="21">
        <f t="shared" si="176"/>
        <v>4.1683333333333339</v>
      </c>
      <c r="Y232" s="26">
        <f t="shared" si="177"/>
        <v>3.9538888888888888</v>
      </c>
      <c r="Z232" s="26">
        <f t="shared" si="178"/>
        <v>-0.2144444444444451</v>
      </c>
      <c r="AA232" s="65">
        <f t="shared" si="179"/>
        <v>-0.2411111111111115</v>
      </c>
      <c r="AB232" s="36"/>
      <c r="AC232" s="14"/>
      <c r="AD232" s="57"/>
      <c r="AE232" s="41"/>
      <c r="AF232" s="14"/>
      <c r="AI232" s="20">
        <f t="shared" si="159"/>
        <v>-2.1956267008307195</v>
      </c>
      <c r="AJ232" s="20">
        <f t="shared" si="160"/>
        <v>-2.1886664385405896</v>
      </c>
      <c r="AK232" s="21">
        <f t="shared" si="161"/>
        <v>3.5366666666666671</v>
      </c>
      <c r="AL232" s="21">
        <f t="shared" si="163"/>
        <v>3.6215555555555561</v>
      </c>
      <c r="AM232" s="26">
        <f t="shared" si="164"/>
        <v>3.6454444444444443</v>
      </c>
      <c r="AN232" s="26">
        <f t="shared" si="165"/>
        <v>2.3888888888888182E-2</v>
      </c>
      <c r="AO232" s="65">
        <f t="shared" si="166"/>
        <v>0.1087777777777772</v>
      </c>
      <c r="AP232" s="36"/>
      <c r="AQ232" s="14">
        <f t="shared" si="155"/>
        <v>6.6079092205086648E-2</v>
      </c>
      <c r="AR232" s="57">
        <f t="shared" si="167"/>
        <v>-3.9600000000000003E-2</v>
      </c>
      <c r="AS232" s="14"/>
      <c r="AT232" s="14"/>
      <c r="AU232" s="23"/>
      <c r="AV232" s="9"/>
      <c r="AW232" s="9"/>
      <c r="AX232" s="9"/>
      <c r="BA232" s="9"/>
      <c r="BB232" s="9"/>
      <c r="BC232" s="9"/>
      <c r="BD232" s="38"/>
      <c r="BE232" s="9"/>
      <c r="BF232" s="9"/>
      <c r="BG232" s="9"/>
      <c r="BH232" s="9"/>
      <c r="BI232" s="9"/>
    </row>
    <row r="233" spans="1:61" ht="15.75">
      <c r="A233" s="70">
        <f t="shared" si="156"/>
        <v>4.9999999999998934E-3</v>
      </c>
      <c r="B233" s="5">
        <v>-4.165</v>
      </c>
      <c r="C233" s="75">
        <v>3</v>
      </c>
      <c r="D233" s="75">
        <v>0.05</v>
      </c>
      <c r="G233" s="20">
        <f t="shared" si="153"/>
        <v>-0.27304758365004622</v>
      </c>
      <c r="H233" s="85">
        <f t="shared" si="154"/>
        <v>-0.27227422117336519</v>
      </c>
      <c r="I233" s="21">
        <f t="shared" si="168"/>
        <v>4.4400000000000004</v>
      </c>
      <c r="J233" s="21">
        <f t="shared" si="170"/>
        <v>4.4416666666666664</v>
      </c>
      <c r="K233" s="26">
        <f t="shared" si="171"/>
        <v>4.4233333333333338</v>
      </c>
      <c r="L233" s="26">
        <f t="shared" si="172"/>
        <v>-1.8333333333332646E-2</v>
      </c>
      <c r="M233" s="65">
        <f t="shared" si="173"/>
        <v>-1.6666666666666607E-2</v>
      </c>
      <c r="O233" s="14">
        <f t="shared" si="162"/>
        <v>0.74129558822955888</v>
      </c>
      <c r="P233" s="57">
        <f t="shared" si="157"/>
        <v>3.0100000000000001E-3</v>
      </c>
      <c r="U233" s="20">
        <f t="shared" si="175"/>
        <v>-2.0657018047501388</v>
      </c>
      <c r="V233" s="20">
        <f t="shared" si="175"/>
        <v>-2.0633817173200959</v>
      </c>
      <c r="W233" s="21">
        <f t="shared" si="174"/>
        <v>4.0299999999999994</v>
      </c>
      <c r="X233" s="21">
        <f t="shared" si="176"/>
        <v>3.9849999999999999</v>
      </c>
      <c r="Y233" s="26">
        <f t="shared" si="177"/>
        <v>3.96</v>
      </c>
      <c r="Z233" s="26">
        <f t="shared" si="178"/>
        <v>-2.4999999999999911E-2</v>
      </c>
      <c r="AA233" s="65">
        <f t="shared" si="179"/>
        <v>-6.9999999999999396E-2</v>
      </c>
      <c r="AB233" s="36"/>
      <c r="AC233" s="14"/>
      <c r="AD233" s="57"/>
      <c r="AE233" s="41"/>
      <c r="AF233" s="14"/>
      <c r="AI233" s="20">
        <f t="shared" si="159"/>
        <v>-2.181706176250461</v>
      </c>
      <c r="AJ233" s="20">
        <f t="shared" si="160"/>
        <v>-2.1747459139603311</v>
      </c>
      <c r="AK233" s="21">
        <f t="shared" si="161"/>
        <v>3.556</v>
      </c>
      <c r="AL233" s="21">
        <f t="shared" si="163"/>
        <v>3.7014444444444443</v>
      </c>
      <c r="AM233" s="26">
        <f t="shared" si="164"/>
        <v>3.6226666666666665</v>
      </c>
      <c r="AN233" s="26">
        <f t="shared" si="165"/>
        <v>-7.8777777777777835E-2</v>
      </c>
      <c r="AO233" s="65">
        <f t="shared" si="166"/>
        <v>6.666666666666643E-2</v>
      </c>
      <c r="AP233" s="36"/>
      <c r="AQ233" s="14">
        <f t="shared" si="155"/>
        <v>-0.59076320420025952</v>
      </c>
      <c r="AR233" s="57">
        <f t="shared" si="167"/>
        <v>-3.9600000000000003E-2</v>
      </c>
      <c r="AS233" s="14"/>
      <c r="AT233" s="14"/>
      <c r="AU233" s="23"/>
      <c r="AV233" s="9"/>
      <c r="AW233" s="9"/>
      <c r="AX233" s="9"/>
      <c r="BA233" s="9"/>
      <c r="BB233" s="9"/>
      <c r="BC233" s="9"/>
      <c r="BD233" s="38"/>
      <c r="BE233" s="9"/>
      <c r="BF233" s="9"/>
      <c r="BG233" s="9"/>
      <c r="BH233" s="9"/>
      <c r="BI233" s="9"/>
    </row>
    <row r="234" spans="1:61" ht="15.75">
      <c r="A234" s="70">
        <f t="shared" si="156"/>
        <v>4.9999999999998934E-3</v>
      </c>
      <c r="B234" s="5">
        <v>-4.16</v>
      </c>
      <c r="C234" s="75">
        <v>3.11</v>
      </c>
      <c r="D234" s="75">
        <v>0.05</v>
      </c>
      <c r="G234" s="20">
        <f t="shared" si="153"/>
        <v>-0.27150085869668417</v>
      </c>
      <c r="H234" s="85">
        <f t="shared" si="154"/>
        <v>-0.27072749622000314</v>
      </c>
      <c r="I234" s="21">
        <f t="shared" si="168"/>
        <v>4.5049999999999999</v>
      </c>
      <c r="J234" s="21">
        <f t="shared" si="170"/>
        <v>4.4883333333333333</v>
      </c>
      <c r="K234" s="26">
        <f t="shared" si="171"/>
        <v>4.4411111111111108</v>
      </c>
      <c r="L234" s="26">
        <f t="shared" si="172"/>
        <v>-4.7222222222222499E-2</v>
      </c>
      <c r="M234" s="65">
        <f t="shared" si="173"/>
        <v>-6.3888888888889106E-2</v>
      </c>
      <c r="O234" s="14">
        <f t="shared" si="162"/>
        <v>0.99929072001141517</v>
      </c>
      <c r="P234" s="57">
        <f t="shared" si="157"/>
        <v>3.0100000000000001E-3</v>
      </c>
      <c r="U234" s="20">
        <f t="shared" si="175"/>
        <v>-2.0610616298900526</v>
      </c>
      <c r="V234" s="20">
        <f t="shared" si="175"/>
        <v>-2.0587415424600097</v>
      </c>
      <c r="W234" s="21">
        <f t="shared" si="174"/>
        <v>3.7300000000000004</v>
      </c>
      <c r="X234" s="21">
        <f t="shared" si="176"/>
        <v>3.7900000000000005</v>
      </c>
      <c r="Y234" s="26">
        <f t="shared" si="177"/>
        <v>3.9233333333333338</v>
      </c>
      <c r="Z234" s="26">
        <f t="shared" si="178"/>
        <v>0.1333333333333333</v>
      </c>
      <c r="AA234" s="65">
        <f t="shared" si="179"/>
        <v>0.19333333333333336</v>
      </c>
      <c r="AB234" s="36"/>
      <c r="AC234" s="14"/>
      <c r="AD234" s="57"/>
      <c r="AE234" s="41"/>
      <c r="AF234" s="14"/>
      <c r="AI234" s="20">
        <f t="shared" si="159"/>
        <v>-2.1677856516702025</v>
      </c>
      <c r="AJ234" s="20">
        <f t="shared" si="160"/>
        <v>-2.1608253893800726</v>
      </c>
      <c r="AK234" s="21">
        <f t="shared" si="161"/>
        <v>4.0116666666666667</v>
      </c>
      <c r="AL234" s="21">
        <f t="shared" si="163"/>
        <v>3.7803333333333335</v>
      </c>
      <c r="AM234" s="26">
        <f t="shared" si="164"/>
        <v>3.633111111111111</v>
      </c>
      <c r="AN234" s="26">
        <f t="shared" si="165"/>
        <v>-0.14722222222222259</v>
      </c>
      <c r="AO234" s="65">
        <f t="shared" si="166"/>
        <v>-0.37855555555555576</v>
      </c>
      <c r="AP234" s="36"/>
      <c r="AQ234" s="14">
        <f t="shared" si="155"/>
        <v>-0.97118083175861147</v>
      </c>
      <c r="AR234" s="57">
        <f t="shared" si="167"/>
        <v>-3.9600000000000003E-2</v>
      </c>
      <c r="AS234" s="14"/>
      <c r="AT234" s="14"/>
      <c r="AU234" s="23"/>
      <c r="AV234" s="9"/>
      <c r="AW234" s="9"/>
      <c r="AX234" s="9"/>
      <c r="BA234" s="9"/>
      <c r="BB234" s="9"/>
      <c r="BC234" s="9"/>
      <c r="BD234" s="38"/>
      <c r="BE234" s="9"/>
      <c r="BF234" s="9"/>
      <c r="BG234" s="9"/>
      <c r="BH234" s="9"/>
      <c r="BI234" s="9"/>
    </row>
    <row r="235" spans="1:61" ht="15.75">
      <c r="A235" s="70">
        <f t="shared" si="156"/>
        <v>4.9999999999998934E-3</v>
      </c>
      <c r="B235" s="5">
        <v>-4.1550000000000002</v>
      </c>
      <c r="C235" s="75">
        <v>3.16</v>
      </c>
      <c r="D235" s="75">
        <v>0.06</v>
      </c>
      <c r="G235" s="20">
        <f t="shared" ref="G235:G298" si="180">G234 + 0.00154672495336205</f>
        <v>-0.26995413374332211</v>
      </c>
      <c r="H235" s="85">
        <f t="shared" ref="H235:H298" si="181">H234 + 0.00154672495336205</f>
        <v>-0.26918077126664108</v>
      </c>
      <c r="I235" s="21">
        <f t="shared" si="168"/>
        <v>4.5199999999999996</v>
      </c>
      <c r="J235" s="21">
        <f t="shared" si="170"/>
        <v>4.4799999999999995</v>
      </c>
      <c r="K235" s="26">
        <f t="shared" si="171"/>
        <v>4.4433333333333334</v>
      </c>
      <c r="L235" s="26">
        <f t="shared" si="172"/>
        <v>-3.6666666666666181E-2</v>
      </c>
      <c r="M235" s="65">
        <f t="shared" si="173"/>
        <v>-7.6666666666666217E-2</v>
      </c>
      <c r="O235" s="14">
        <f t="shared" si="162"/>
        <v>0.7897066180206469</v>
      </c>
      <c r="P235" s="57">
        <f t="shared" si="157"/>
        <v>3.0100000000000001E-3</v>
      </c>
      <c r="U235" s="20">
        <f t="shared" si="175"/>
        <v>-2.0564214550299664</v>
      </c>
      <c r="V235" s="20">
        <f t="shared" si="175"/>
        <v>-2.0541013675999236</v>
      </c>
      <c r="W235" s="21">
        <f t="shared" si="174"/>
        <v>3.6100000000000003</v>
      </c>
      <c r="X235" s="21">
        <f t="shared" si="176"/>
        <v>3.6950000000000003</v>
      </c>
      <c r="Y235" s="26">
        <f t="shared" si="177"/>
        <v>3.8611111111111112</v>
      </c>
      <c r="Z235" s="26">
        <f t="shared" si="178"/>
        <v>0.16611111111111088</v>
      </c>
      <c r="AA235" s="65">
        <f t="shared" si="179"/>
        <v>0.25111111111111084</v>
      </c>
      <c r="AB235" s="36"/>
      <c r="AC235" s="14"/>
      <c r="AD235" s="57"/>
      <c r="AE235" s="41"/>
      <c r="AF235" s="14"/>
      <c r="AI235" s="20">
        <f t="shared" si="159"/>
        <v>-2.153865127089944</v>
      </c>
      <c r="AJ235" s="20">
        <f t="shared" si="160"/>
        <v>-2.1469048647998141</v>
      </c>
      <c r="AK235" s="21">
        <f t="shared" si="161"/>
        <v>3.7733333333333334</v>
      </c>
      <c r="AL235" s="21">
        <f t="shared" si="163"/>
        <v>3.7090000000000001</v>
      </c>
      <c r="AM235" s="26">
        <f t="shared" si="164"/>
        <v>3.646074074074074</v>
      </c>
      <c r="AN235" s="26">
        <f t="shared" si="165"/>
        <v>-6.2925925925926052E-2</v>
      </c>
      <c r="AO235" s="65">
        <f t="shared" si="166"/>
        <v>-0.12725925925925941</v>
      </c>
      <c r="AP235" s="36"/>
      <c r="AQ235" s="14">
        <f t="shared" si="155"/>
        <v>-0.89717215466444966</v>
      </c>
      <c r="AR235" s="57">
        <f t="shared" si="167"/>
        <v>-3.9600000000000003E-2</v>
      </c>
      <c r="AS235" s="14"/>
      <c r="AT235" s="14"/>
      <c r="AU235" s="23"/>
      <c r="AV235" s="9"/>
      <c r="AW235" s="9"/>
      <c r="AX235" s="9"/>
      <c r="BA235" s="9"/>
      <c r="BB235" s="9"/>
      <c r="BC235" s="9"/>
      <c r="BD235" s="38"/>
      <c r="BE235" s="9"/>
      <c r="BF235" s="9"/>
      <c r="BG235" s="9"/>
      <c r="BH235" s="9"/>
      <c r="BI235" s="9"/>
    </row>
    <row r="236" spans="1:61" ht="15.75">
      <c r="A236" s="70">
        <f t="shared" si="156"/>
        <v>4.9999999999998934E-3</v>
      </c>
      <c r="B236" s="5">
        <v>-4.1500000000000004</v>
      </c>
      <c r="C236" s="75">
        <v>3.11</v>
      </c>
      <c r="D236" s="75">
        <v>0.05</v>
      </c>
      <c r="G236" s="20">
        <f t="shared" si="180"/>
        <v>-0.26840740878996006</v>
      </c>
      <c r="H236" s="85">
        <f t="shared" si="181"/>
        <v>-0.26763404631327903</v>
      </c>
      <c r="I236" s="21">
        <f t="shared" si="168"/>
        <v>4.415</v>
      </c>
      <c r="J236" s="21">
        <f t="shared" si="170"/>
        <v>4.4783333333333326</v>
      </c>
      <c r="K236" s="26">
        <f t="shared" si="171"/>
        <v>4.4594444444444443</v>
      </c>
      <c r="L236" s="26">
        <f t="shared" si="172"/>
        <v>-1.8888888888888289E-2</v>
      </c>
      <c r="M236" s="65">
        <f t="shared" si="173"/>
        <v>4.4444444444444287E-2</v>
      </c>
      <c r="O236" s="14">
        <f t="shared" si="162"/>
        <v>0.21061001284658157</v>
      </c>
      <c r="P236" s="57">
        <f t="shared" si="157"/>
        <v>3.0100000000000001E-3</v>
      </c>
      <c r="U236" s="20">
        <f t="shared" si="175"/>
        <v>-2.0517812801698803</v>
      </c>
      <c r="V236" s="20">
        <f t="shared" si="175"/>
        <v>-2.0494611927398374</v>
      </c>
      <c r="W236" s="21">
        <f t="shared" si="174"/>
        <v>3.7450000000000001</v>
      </c>
      <c r="X236" s="21">
        <f t="shared" si="176"/>
        <v>3.7583333333333333</v>
      </c>
      <c r="Y236" s="26">
        <f t="shared" si="177"/>
        <v>3.7577777777777777</v>
      </c>
      <c r="Z236" s="26">
        <f t="shared" si="178"/>
        <v>-5.555555555556424E-4</v>
      </c>
      <c r="AA236" s="65">
        <f t="shared" si="179"/>
        <v>1.2777777777777555E-2</v>
      </c>
      <c r="AB236" s="36"/>
      <c r="AC236" s="14"/>
      <c r="AD236" s="57"/>
      <c r="AE236" s="41"/>
      <c r="AF236" s="14"/>
      <c r="AI236" s="20">
        <f t="shared" si="159"/>
        <v>-2.1399446025096855</v>
      </c>
      <c r="AJ236" s="20">
        <f t="shared" si="160"/>
        <v>-2.1329843402195556</v>
      </c>
      <c r="AK236" s="21">
        <f t="shared" si="161"/>
        <v>3.3420000000000001</v>
      </c>
      <c r="AL236" s="21">
        <f t="shared" si="163"/>
        <v>3.5706666666666664</v>
      </c>
      <c r="AM236" s="26">
        <f t="shared" si="164"/>
        <v>3.6834074074074072</v>
      </c>
      <c r="AN236" s="26">
        <f t="shared" si="165"/>
        <v>0.11274074074074081</v>
      </c>
      <c r="AO236" s="65">
        <f t="shared" si="166"/>
        <v>0.34140740740740716</v>
      </c>
      <c r="AP236" s="36"/>
      <c r="AQ236" s="14">
        <f t="shared" si="155"/>
        <v>-0.40336665544496292</v>
      </c>
      <c r="AR236" s="57">
        <f t="shared" si="167"/>
        <v>-3.9600000000000003E-2</v>
      </c>
      <c r="AS236" s="14"/>
      <c r="AT236" s="14"/>
      <c r="AU236" s="23"/>
      <c r="AV236" s="9"/>
      <c r="AW236" s="9"/>
      <c r="AX236" s="9"/>
      <c r="BA236" s="9"/>
      <c r="BB236" s="9"/>
      <c r="BC236" s="9"/>
      <c r="BD236" s="38"/>
      <c r="BE236" s="9"/>
      <c r="BF236" s="9"/>
      <c r="BG236" s="9"/>
      <c r="BH236" s="9"/>
      <c r="BI236" s="9"/>
    </row>
    <row r="237" spans="1:61" ht="15.75">
      <c r="A237" s="70">
        <f t="shared" si="156"/>
        <v>5.0000000000007816E-3</v>
      </c>
      <c r="B237" s="5">
        <v>-4.1449999999999996</v>
      </c>
      <c r="C237" s="75">
        <v>2.98</v>
      </c>
      <c r="D237" s="75">
        <v>0.04</v>
      </c>
      <c r="G237" s="20">
        <f t="shared" si="180"/>
        <v>-0.266860683836598</v>
      </c>
      <c r="H237" s="85">
        <f t="shared" si="181"/>
        <v>-0.26608732135991697</v>
      </c>
      <c r="I237" s="21">
        <f t="shared" si="168"/>
        <v>4.5</v>
      </c>
      <c r="J237" s="21">
        <f t="shared" si="170"/>
        <v>4.4483333333333333</v>
      </c>
      <c r="K237" s="26">
        <f t="shared" si="171"/>
        <v>4.4683333333333328</v>
      </c>
      <c r="L237" s="26">
        <f t="shared" si="172"/>
        <v>1.9999999999999574E-2</v>
      </c>
      <c r="M237" s="65">
        <f t="shared" si="173"/>
        <v>-3.1666666666667176E-2</v>
      </c>
      <c r="O237" s="14">
        <f t="shared" si="162"/>
        <v>-0.46703335800796592</v>
      </c>
      <c r="P237" s="57">
        <f t="shared" si="157"/>
        <v>3.0100000000000001E-3</v>
      </c>
      <c r="U237" s="20">
        <f t="shared" si="175"/>
        <v>-2.0471411053097941</v>
      </c>
      <c r="V237" s="20">
        <f t="shared" si="175"/>
        <v>-2.0448210178797512</v>
      </c>
      <c r="W237" s="21">
        <f t="shared" si="174"/>
        <v>3.92</v>
      </c>
      <c r="X237" s="21">
        <f t="shared" si="176"/>
        <v>3.77</v>
      </c>
      <c r="Y237" s="26">
        <f t="shared" si="177"/>
        <v>3.6627777777777784</v>
      </c>
      <c r="Z237" s="26">
        <f t="shared" si="178"/>
        <v>-0.10722222222222166</v>
      </c>
      <c r="AA237" s="65">
        <f t="shared" si="179"/>
        <v>-0.25722222222222157</v>
      </c>
      <c r="AB237" s="36"/>
      <c r="AC237" s="14"/>
      <c r="AD237" s="57"/>
      <c r="AE237" s="41"/>
      <c r="AF237" s="14"/>
      <c r="AI237" s="20">
        <f t="shared" si="159"/>
        <v>-2.126024077929427</v>
      </c>
      <c r="AJ237" s="20">
        <f t="shared" si="160"/>
        <v>-2.1190638156392971</v>
      </c>
      <c r="AK237" s="21">
        <f t="shared" si="161"/>
        <v>3.5966666666666662</v>
      </c>
      <c r="AL237" s="21">
        <f t="shared" si="163"/>
        <v>3.4988888888888887</v>
      </c>
      <c r="AM237" s="26">
        <f t="shared" si="164"/>
        <v>3.7332222222222224</v>
      </c>
      <c r="AN237" s="26">
        <f t="shared" si="165"/>
        <v>0.23433333333333373</v>
      </c>
      <c r="AO237" s="65">
        <f t="shared" si="166"/>
        <v>0.13655555555555621</v>
      </c>
      <c r="AP237" s="36"/>
      <c r="AQ237" s="14">
        <f t="shared" si="155"/>
        <v>0.27917858477826651</v>
      </c>
      <c r="AR237" s="57">
        <f t="shared" si="167"/>
        <v>-3.9600000000000003E-2</v>
      </c>
      <c r="AS237" s="14"/>
      <c r="AT237" s="14"/>
      <c r="AU237" s="23"/>
      <c r="AV237" s="9"/>
      <c r="AW237" s="9"/>
      <c r="AX237" s="9"/>
      <c r="BA237" s="9"/>
      <c r="BB237" s="9"/>
      <c r="BC237" s="9"/>
      <c r="BD237" s="38"/>
      <c r="BE237" s="9"/>
      <c r="BF237" s="9"/>
      <c r="BG237" s="9"/>
      <c r="BH237" s="9"/>
      <c r="BI237" s="9"/>
    </row>
    <row r="238" spans="1:61" ht="15.75">
      <c r="A238" s="70">
        <f t="shared" si="156"/>
        <v>4.9999999999998934E-3</v>
      </c>
      <c r="B238" s="5">
        <v>-4.1399999999999997</v>
      </c>
      <c r="C238" s="75">
        <v>2.92</v>
      </c>
      <c r="D238" s="75">
        <v>0.04</v>
      </c>
      <c r="G238" s="20">
        <f t="shared" si="180"/>
        <v>-0.26531395888323595</v>
      </c>
      <c r="H238" s="85">
        <f t="shared" si="181"/>
        <v>-0.26454059640655492</v>
      </c>
      <c r="I238" s="21">
        <f t="shared" si="168"/>
        <v>4.43</v>
      </c>
      <c r="J238" s="21">
        <f t="shared" si="170"/>
        <v>4.4633333333333338</v>
      </c>
      <c r="K238" s="26">
        <f t="shared" si="171"/>
        <v>4.4766666666666666</v>
      </c>
      <c r="L238" s="26">
        <f t="shared" si="172"/>
        <v>1.3333333333332753E-2</v>
      </c>
      <c r="M238" s="65">
        <f t="shared" si="173"/>
        <v>4.6666666666666856E-2</v>
      </c>
      <c r="O238" s="14">
        <f t="shared" si="162"/>
        <v>-0.92614663015298448</v>
      </c>
      <c r="P238" s="57">
        <f t="shared" si="157"/>
        <v>3.0100000000000001E-3</v>
      </c>
      <c r="U238" s="20">
        <f t="shared" si="175"/>
        <v>-2.0425009304497079</v>
      </c>
      <c r="V238" s="20">
        <f t="shared" si="175"/>
        <v>-2.0401808430196651</v>
      </c>
      <c r="W238" s="21">
        <f t="shared" si="174"/>
        <v>3.645</v>
      </c>
      <c r="X238" s="21">
        <f t="shared" si="176"/>
        <v>3.72</v>
      </c>
      <c r="Y238" s="26">
        <f t="shared" si="177"/>
        <v>3.6055555555555552</v>
      </c>
      <c r="Z238" s="26">
        <f t="shared" si="178"/>
        <v>-0.11444444444444501</v>
      </c>
      <c r="AA238" s="65">
        <f t="shared" si="179"/>
        <v>-3.9444444444444837E-2</v>
      </c>
      <c r="AB238" s="36"/>
      <c r="AC238" s="14"/>
      <c r="AD238" s="57"/>
      <c r="AE238" s="41"/>
      <c r="AF238" s="14"/>
      <c r="AI238" s="20">
        <f t="shared" si="159"/>
        <v>-2.1121035533491685</v>
      </c>
      <c r="AJ238" s="20">
        <f t="shared" si="160"/>
        <v>-2.1051432910590386</v>
      </c>
      <c r="AK238" s="21">
        <f t="shared" si="161"/>
        <v>3.5580000000000007</v>
      </c>
      <c r="AL238" s="21">
        <f t="shared" si="163"/>
        <v>3.6076666666666668</v>
      </c>
      <c r="AM238" s="26">
        <f t="shared" si="164"/>
        <v>3.7521111111111107</v>
      </c>
      <c r="AN238" s="26">
        <f t="shared" si="165"/>
        <v>0.14444444444444393</v>
      </c>
      <c r="AO238" s="65">
        <f t="shared" si="166"/>
        <v>0.19411111111111001</v>
      </c>
      <c r="AP238" s="36"/>
      <c r="AQ238" s="14">
        <f t="shared" si="155"/>
        <v>0.83109306245938119</v>
      </c>
      <c r="AR238" s="57">
        <f t="shared" si="167"/>
        <v>-3.9600000000000003E-2</v>
      </c>
      <c r="AS238" s="14"/>
      <c r="AT238" s="14"/>
      <c r="AU238" s="23"/>
      <c r="AV238" s="9"/>
      <c r="AW238" s="9"/>
      <c r="AX238" s="9"/>
      <c r="BA238" s="9"/>
      <c r="BB238" s="9"/>
      <c r="BC238" s="9"/>
      <c r="BD238" s="38"/>
      <c r="BE238" s="9"/>
      <c r="BF238" s="9"/>
      <c r="BG238" s="9"/>
      <c r="BH238" s="9"/>
      <c r="BI238" s="9"/>
    </row>
    <row r="239" spans="1:61" ht="15.75">
      <c r="A239" s="70">
        <f t="shared" si="156"/>
        <v>4.9999999999998934E-3</v>
      </c>
      <c r="B239" s="5">
        <v>-4.1349999999999998</v>
      </c>
      <c r="C239" s="75">
        <v>2.98</v>
      </c>
      <c r="D239" s="75">
        <v>0.04</v>
      </c>
      <c r="G239" s="20">
        <f t="shared" si="180"/>
        <v>-0.26376723392987389</v>
      </c>
      <c r="H239" s="85">
        <f t="shared" si="181"/>
        <v>-0.26299387145319286</v>
      </c>
      <c r="I239" s="21">
        <f t="shared" si="168"/>
        <v>4.46</v>
      </c>
      <c r="J239" s="21">
        <f t="shared" si="170"/>
        <v>4.458333333333333</v>
      </c>
      <c r="K239" s="26">
        <f t="shared" si="171"/>
        <v>4.4816666666666656</v>
      </c>
      <c r="L239" s="26">
        <f t="shared" si="172"/>
        <v>2.333333333333254E-2</v>
      </c>
      <c r="M239" s="65">
        <f t="shared" si="173"/>
        <v>2.1666666666665613E-2</v>
      </c>
      <c r="O239" s="14">
        <f t="shared" si="162"/>
        <v>-0.95190560107614475</v>
      </c>
      <c r="P239" s="57">
        <f t="shared" si="157"/>
        <v>3.0100000000000001E-3</v>
      </c>
      <c r="U239" s="20">
        <f t="shared" si="175"/>
        <v>-2.0378607555896218</v>
      </c>
      <c r="V239" s="20">
        <f t="shared" si="175"/>
        <v>-2.0355406681595789</v>
      </c>
      <c r="W239" s="21">
        <f t="shared" si="174"/>
        <v>3.5949999999999998</v>
      </c>
      <c r="X239" s="21">
        <f t="shared" si="176"/>
        <v>3.53</v>
      </c>
      <c r="Y239" s="26">
        <f t="shared" si="177"/>
        <v>3.5994444444444449</v>
      </c>
      <c r="Z239" s="26">
        <f t="shared" si="178"/>
        <v>6.9444444444445086E-2</v>
      </c>
      <c r="AA239" s="65">
        <f t="shared" si="179"/>
        <v>4.4444444444451392E-3</v>
      </c>
      <c r="AB239" s="36"/>
      <c r="AC239" s="14"/>
      <c r="AD239" s="57"/>
      <c r="AE239" s="41"/>
      <c r="AF239" s="14"/>
      <c r="AI239" s="20">
        <f t="shared" si="159"/>
        <v>-2.0981830287689101</v>
      </c>
      <c r="AJ239" s="20">
        <f t="shared" si="160"/>
        <v>-2.0912227664787801</v>
      </c>
      <c r="AK239" s="21">
        <f t="shared" si="161"/>
        <v>3.6683333333333334</v>
      </c>
      <c r="AL239" s="21">
        <f t="shared" si="163"/>
        <v>3.7781111111111119</v>
      </c>
      <c r="AM239" s="26">
        <f t="shared" si="164"/>
        <v>3.698592592592592</v>
      </c>
      <c r="AN239" s="26">
        <f t="shared" si="165"/>
        <v>-7.9518518518519876E-2</v>
      </c>
      <c r="AO239" s="65">
        <f t="shared" si="166"/>
        <v>3.0259259259258542E-2</v>
      </c>
      <c r="AP239" s="36"/>
      <c r="AQ239" s="14">
        <f t="shared" si="155"/>
        <v>0.99412985964520773</v>
      </c>
      <c r="AR239" s="57">
        <f t="shared" si="167"/>
        <v>-3.9600000000000003E-2</v>
      </c>
      <c r="AS239" s="14"/>
      <c r="AT239" s="14"/>
      <c r="AU239" s="23"/>
      <c r="AV239" s="9"/>
      <c r="AW239" s="9"/>
      <c r="AX239" s="9"/>
      <c r="BA239" s="9"/>
      <c r="BB239" s="9"/>
      <c r="BC239" s="9"/>
      <c r="BD239" s="38"/>
      <c r="BE239" s="9"/>
      <c r="BF239" s="9"/>
      <c r="BG239" s="9"/>
      <c r="BH239" s="9"/>
      <c r="BI239" s="9"/>
    </row>
    <row r="240" spans="1:61" ht="15.75">
      <c r="A240" s="70">
        <f t="shared" si="156"/>
        <v>4.9999999999998934E-3</v>
      </c>
      <c r="B240" s="5">
        <v>-4.13</v>
      </c>
      <c r="C240" s="75">
        <v>2.82</v>
      </c>
      <c r="D240" s="75">
        <v>0.03</v>
      </c>
      <c r="G240" s="20">
        <f t="shared" si="180"/>
        <v>-0.26222050897651183</v>
      </c>
      <c r="H240" s="85">
        <f t="shared" si="181"/>
        <v>-0.26144714649983081</v>
      </c>
      <c r="I240" s="21">
        <f t="shared" si="168"/>
        <v>4.4849999999999994</v>
      </c>
      <c r="J240" s="21">
        <f t="shared" si="170"/>
        <v>4.4683333333333337</v>
      </c>
      <c r="K240" s="26">
        <f t="shared" si="171"/>
        <v>4.4683333333333328</v>
      </c>
      <c r="L240" s="26">
        <f t="shared" si="172"/>
        <v>0</v>
      </c>
      <c r="M240" s="65">
        <f t="shared" si="173"/>
        <v>-1.6666666666666607E-2</v>
      </c>
      <c r="O240" s="14">
        <f t="shared" si="162"/>
        <v>-0.53225736200342721</v>
      </c>
      <c r="P240" s="57">
        <f t="shared" si="157"/>
        <v>3.0100000000000001E-3</v>
      </c>
      <c r="U240" s="20">
        <f t="shared" si="175"/>
        <v>-2.0332205807295356</v>
      </c>
      <c r="V240" s="20">
        <f t="shared" si="175"/>
        <v>-2.0309004932994927</v>
      </c>
      <c r="W240" s="21">
        <f t="shared" si="174"/>
        <v>3.3499999999999996</v>
      </c>
      <c r="X240" s="21">
        <f t="shared" si="176"/>
        <v>3.4283333333333332</v>
      </c>
      <c r="Y240" s="26">
        <f t="shared" si="177"/>
        <v>3.6016666666666675</v>
      </c>
      <c r="Z240" s="26">
        <f t="shared" si="178"/>
        <v>0.17333333333333423</v>
      </c>
      <c r="AA240" s="65">
        <f t="shared" si="179"/>
        <v>0.25166666666666782</v>
      </c>
      <c r="AB240" s="36"/>
      <c r="AC240" s="14"/>
      <c r="AD240" s="57"/>
      <c r="AE240" s="41"/>
      <c r="AF240" s="14"/>
      <c r="AI240" s="20">
        <f t="shared" si="159"/>
        <v>-2.0842625041886516</v>
      </c>
      <c r="AJ240" s="20">
        <f t="shared" si="160"/>
        <v>-2.0773022418985216</v>
      </c>
      <c r="AK240" s="21">
        <f t="shared" si="161"/>
        <v>4.1080000000000005</v>
      </c>
      <c r="AL240" s="21">
        <f t="shared" si="163"/>
        <v>3.9204444444444442</v>
      </c>
      <c r="AM240" s="26">
        <f t="shared" si="164"/>
        <v>3.6693333333333333</v>
      </c>
      <c r="AN240" s="26">
        <f t="shared" si="165"/>
        <v>-0.25111111111111084</v>
      </c>
      <c r="AO240" s="65">
        <f t="shared" si="166"/>
        <v>-0.4386666666666672</v>
      </c>
      <c r="AP240" s="36"/>
      <c r="AQ240" s="14">
        <f t="shared" si="155"/>
        <v>0.6920022469803393</v>
      </c>
      <c r="AR240" s="57">
        <f t="shared" si="167"/>
        <v>-3.9600000000000003E-2</v>
      </c>
      <c r="AS240" s="14"/>
      <c r="AT240" s="14"/>
      <c r="AU240" s="23"/>
      <c r="AV240" s="9"/>
      <c r="AW240" s="9"/>
      <c r="AX240" s="9"/>
      <c r="BA240" s="9"/>
      <c r="BB240" s="9"/>
      <c r="BC240" s="9"/>
      <c r="BD240" s="38"/>
      <c r="BE240" s="9"/>
      <c r="BF240" s="9"/>
      <c r="BG240" s="9"/>
      <c r="BH240" s="9"/>
      <c r="BI240" s="9"/>
    </row>
    <row r="241" spans="1:61" ht="15.75">
      <c r="A241" s="70">
        <f t="shared" si="156"/>
        <v>4.9999999999998934E-3</v>
      </c>
      <c r="B241" s="5">
        <v>-4.125</v>
      </c>
      <c r="C241" s="75">
        <v>3</v>
      </c>
      <c r="D241" s="75">
        <v>0.05</v>
      </c>
      <c r="G241" s="20">
        <f t="shared" si="180"/>
        <v>-0.26067378402314978</v>
      </c>
      <c r="H241" s="85">
        <f t="shared" si="181"/>
        <v>-0.25990042154646875</v>
      </c>
      <c r="I241" s="21">
        <f t="shared" si="168"/>
        <v>4.46</v>
      </c>
      <c r="J241" s="21">
        <f t="shared" si="170"/>
        <v>4.4866666666666672</v>
      </c>
      <c r="K241" s="26">
        <f t="shared" si="171"/>
        <v>4.4827777777777786</v>
      </c>
      <c r="L241" s="26">
        <f t="shared" si="172"/>
        <v>-3.8888888888886086E-3</v>
      </c>
      <c r="M241" s="65">
        <f t="shared" si="173"/>
        <v>2.2777777777778674E-2</v>
      </c>
      <c r="O241" s="14">
        <f t="shared" si="162"/>
        <v>0.13644001213237056</v>
      </c>
      <c r="P241" s="57">
        <f t="shared" si="157"/>
        <v>3.0100000000000001E-3</v>
      </c>
      <c r="U241" s="20">
        <f t="shared" si="175"/>
        <v>-2.0285804058694494</v>
      </c>
      <c r="V241" s="20">
        <f t="shared" si="175"/>
        <v>-2.0262603184394066</v>
      </c>
      <c r="W241" s="21">
        <f t="shared" si="174"/>
        <v>3.34</v>
      </c>
      <c r="X241" s="21">
        <f t="shared" si="176"/>
        <v>3.401666666666666</v>
      </c>
      <c r="Y241" s="26">
        <f t="shared" si="177"/>
        <v>3.5988888888888888</v>
      </c>
      <c r="Z241" s="26">
        <f t="shared" si="178"/>
        <v>0.19722222222222285</v>
      </c>
      <c r="AA241" s="65">
        <f t="shared" si="179"/>
        <v>0.25888888888888895</v>
      </c>
      <c r="AB241" s="36"/>
      <c r="AC241" s="14"/>
      <c r="AD241" s="57"/>
      <c r="AE241" s="41"/>
      <c r="AF241" s="14"/>
      <c r="AI241" s="20">
        <f t="shared" si="159"/>
        <v>-2.0703419796083931</v>
      </c>
      <c r="AJ241" s="20">
        <f t="shared" si="160"/>
        <v>-2.0633817173182631</v>
      </c>
      <c r="AK241" s="21">
        <f t="shared" si="161"/>
        <v>3.9849999999999994</v>
      </c>
      <c r="AL241" s="21">
        <f t="shared" si="163"/>
        <v>3.9396666666666662</v>
      </c>
      <c r="AM241" s="26">
        <f t="shared" si="164"/>
        <v>3.7157777777777778</v>
      </c>
      <c r="AN241" s="26">
        <f t="shared" si="165"/>
        <v>-0.22388888888888836</v>
      </c>
      <c r="AO241" s="65">
        <f t="shared" si="166"/>
        <v>-0.26922222222222159</v>
      </c>
      <c r="AP241" s="36"/>
      <c r="AQ241" s="14">
        <f t="shared" si="155"/>
        <v>6.6079092205051454E-2</v>
      </c>
      <c r="AR241" s="57">
        <f t="shared" si="167"/>
        <v>-3.9600000000000003E-2</v>
      </c>
      <c r="AS241" s="14"/>
      <c r="AT241" s="14"/>
      <c r="AU241" s="23"/>
      <c r="AV241" s="9"/>
      <c r="AW241" s="9"/>
      <c r="AX241" s="9"/>
      <c r="BA241" s="9"/>
      <c r="BB241" s="9"/>
      <c r="BC241" s="9"/>
      <c r="BD241" s="38"/>
      <c r="BE241" s="9"/>
      <c r="BF241" s="9"/>
      <c r="BG241" s="9"/>
      <c r="BH241" s="9"/>
      <c r="BI241" s="9"/>
    </row>
    <row r="242" spans="1:61" ht="15.75">
      <c r="A242" s="70">
        <f t="shared" si="156"/>
        <v>4.9999999999998934E-3</v>
      </c>
      <c r="B242" s="5">
        <v>-4.12</v>
      </c>
      <c r="C242" s="75">
        <v>2.94</v>
      </c>
      <c r="D242" s="75">
        <v>0.04</v>
      </c>
      <c r="G242" s="20">
        <f t="shared" si="180"/>
        <v>-0.25912705906978772</v>
      </c>
      <c r="H242" s="85">
        <f t="shared" si="181"/>
        <v>-0.2583536965931067</v>
      </c>
      <c r="I242" s="21">
        <f t="shared" si="168"/>
        <v>4.5149999999999997</v>
      </c>
      <c r="J242" s="21">
        <f t="shared" si="170"/>
        <v>4.5083333333333329</v>
      </c>
      <c r="K242" s="26">
        <f t="shared" si="171"/>
        <v>4.4972222222222236</v>
      </c>
      <c r="L242" s="26">
        <f t="shared" si="172"/>
        <v>-1.1111111111109295E-2</v>
      </c>
      <c r="M242" s="65">
        <f t="shared" si="173"/>
        <v>-1.7777777777776116E-2</v>
      </c>
      <c r="O242" s="14">
        <f t="shared" si="162"/>
        <v>0.74129558822959207</v>
      </c>
      <c r="P242" s="57">
        <f t="shared" si="157"/>
        <v>3.0100000000000001E-3</v>
      </c>
      <c r="U242" s="20">
        <f t="shared" si="175"/>
        <v>-2.0239402310093633</v>
      </c>
      <c r="V242" s="20">
        <f t="shared" si="175"/>
        <v>-2.0216201435793204</v>
      </c>
      <c r="W242" s="21">
        <f t="shared" si="174"/>
        <v>3.5149999999999997</v>
      </c>
      <c r="X242" s="21">
        <f t="shared" si="176"/>
        <v>3.51</v>
      </c>
      <c r="Y242" s="26">
        <f t="shared" si="177"/>
        <v>3.5927777777777781</v>
      </c>
      <c r="Z242" s="26">
        <f t="shared" si="178"/>
        <v>8.2777777777778283E-2</v>
      </c>
      <c r="AA242" s="65">
        <f t="shared" si="179"/>
        <v>7.777777777777839E-2</v>
      </c>
      <c r="AB242" s="36"/>
      <c r="AC242" s="14"/>
      <c r="AD242" s="57"/>
      <c r="AE242" s="41"/>
      <c r="AF242" s="14"/>
      <c r="AI242" s="20">
        <f t="shared" si="159"/>
        <v>-2.0564214550281346</v>
      </c>
      <c r="AJ242" s="20">
        <f t="shared" si="160"/>
        <v>-2.0494611927380046</v>
      </c>
      <c r="AK242" s="21">
        <f t="shared" si="161"/>
        <v>3.726</v>
      </c>
      <c r="AL242" s="21">
        <f t="shared" si="163"/>
        <v>3.7469999999999999</v>
      </c>
      <c r="AM242" s="26">
        <f t="shared" si="164"/>
        <v>3.7230000000000008</v>
      </c>
      <c r="AN242" s="26">
        <f t="shared" si="165"/>
        <v>-2.3999999999999133E-2</v>
      </c>
      <c r="AO242" s="65">
        <f t="shared" si="166"/>
        <v>-2.9999999999992255E-3</v>
      </c>
      <c r="AP242" s="36"/>
      <c r="AQ242" s="14">
        <f t="shared" si="155"/>
        <v>-0.59076320420026507</v>
      </c>
      <c r="AR242" s="57">
        <f t="shared" si="167"/>
        <v>-3.9600000000000003E-2</v>
      </c>
      <c r="AS242" s="14"/>
      <c r="AT242" s="14"/>
      <c r="AU242" s="23"/>
      <c r="AV242" s="9"/>
      <c r="AW242" s="9"/>
      <c r="AX242" s="9"/>
      <c r="BA242" s="9"/>
      <c r="BB242" s="9"/>
      <c r="BC242" s="9"/>
      <c r="BD242" s="38"/>
      <c r="BE242" s="9"/>
      <c r="BF242" s="9"/>
      <c r="BG242" s="9"/>
      <c r="BH242" s="9"/>
      <c r="BI242" s="9"/>
    </row>
    <row r="243" spans="1:61" ht="15.75">
      <c r="A243" s="70">
        <f t="shared" si="156"/>
        <v>4.9999999999998934E-3</v>
      </c>
      <c r="B243" s="5">
        <v>-4.1150000000000002</v>
      </c>
      <c r="C243" s="75">
        <v>2.91</v>
      </c>
      <c r="D243" s="75">
        <v>0.04</v>
      </c>
      <c r="G243" s="20">
        <f t="shared" si="180"/>
        <v>-0.25758033411642567</v>
      </c>
      <c r="H243" s="85">
        <f t="shared" si="181"/>
        <v>-0.25680697163974464</v>
      </c>
      <c r="I243" s="21">
        <f t="shared" si="168"/>
        <v>4.55</v>
      </c>
      <c r="J243" s="21">
        <f t="shared" si="170"/>
        <v>4.4883333333333333</v>
      </c>
      <c r="K243" s="26">
        <f t="shared" si="171"/>
        <v>4.509444444444445</v>
      </c>
      <c r="L243" s="26">
        <f t="shared" si="172"/>
        <v>2.1111111111111747E-2</v>
      </c>
      <c r="M243" s="65">
        <f t="shared" si="173"/>
        <v>-4.055555555555479E-2</v>
      </c>
      <c r="O243" s="14">
        <f t="shared" si="162"/>
        <v>0.9992907200114165</v>
      </c>
      <c r="P243" s="57">
        <f t="shared" si="157"/>
        <v>3.0100000000000001E-3</v>
      </c>
      <c r="U243" s="20">
        <f t="shared" si="175"/>
        <v>-2.0193000561492771</v>
      </c>
      <c r="V243" s="20">
        <f t="shared" si="175"/>
        <v>-2.0169799687192342</v>
      </c>
      <c r="W243" s="21">
        <f t="shared" si="174"/>
        <v>3.6749999999999998</v>
      </c>
      <c r="X243" s="21">
        <f t="shared" si="176"/>
        <v>3.6066666666666669</v>
      </c>
      <c r="Y243" s="26">
        <f t="shared" si="177"/>
        <v>3.6066666666666669</v>
      </c>
      <c r="Z243" s="26">
        <f t="shared" si="178"/>
        <v>0</v>
      </c>
      <c r="AA243" s="65">
        <f t="shared" si="179"/>
        <v>-6.8333333333332913E-2</v>
      </c>
      <c r="AB243" s="36"/>
      <c r="AC243" s="14"/>
      <c r="AD243" s="57"/>
      <c r="AE243" s="41"/>
      <c r="AF243" s="14"/>
      <c r="AI243" s="20">
        <f t="shared" si="159"/>
        <v>-2.0425009304478761</v>
      </c>
      <c r="AJ243" s="20">
        <f t="shared" si="160"/>
        <v>-2.0355406681577461</v>
      </c>
      <c r="AK243" s="21">
        <f t="shared" si="161"/>
        <v>3.53</v>
      </c>
      <c r="AL243" s="21">
        <f t="shared" si="163"/>
        <v>3.5886666666666667</v>
      </c>
      <c r="AM243" s="26">
        <f t="shared" si="164"/>
        <v>3.7069999999999999</v>
      </c>
      <c r="AN243" s="26">
        <f t="shared" si="165"/>
        <v>0.11833333333333318</v>
      </c>
      <c r="AO243" s="65">
        <f t="shared" si="166"/>
        <v>0.17700000000000005</v>
      </c>
      <c r="AP243" s="36"/>
      <c r="AQ243" s="14">
        <f t="shared" si="155"/>
        <v>-0.97118083175861991</v>
      </c>
      <c r="AR243" s="57">
        <f t="shared" si="167"/>
        <v>-3.9600000000000003E-2</v>
      </c>
      <c r="AS243" s="14"/>
      <c r="AT243" s="14"/>
      <c r="AU243" s="23"/>
      <c r="AV243" s="9"/>
      <c r="AW243" s="9"/>
      <c r="AX243" s="9"/>
      <c r="BA243" s="9"/>
      <c r="BB243" s="9"/>
      <c r="BC243" s="9"/>
      <c r="BD243" s="38"/>
      <c r="BE243" s="9"/>
      <c r="BF243" s="9"/>
      <c r="BG243" s="9"/>
      <c r="BH243" s="9"/>
      <c r="BI243" s="9"/>
    </row>
    <row r="244" spans="1:61" ht="15.75">
      <c r="A244" s="70">
        <f t="shared" si="156"/>
        <v>4.9999999999998934E-3</v>
      </c>
      <c r="B244" s="5">
        <v>-4.1100000000000003</v>
      </c>
      <c r="C244" s="75">
        <v>2.87</v>
      </c>
      <c r="D244" s="75">
        <v>0.04</v>
      </c>
      <c r="G244" s="20">
        <f t="shared" si="180"/>
        <v>-0.25603360916306361</v>
      </c>
      <c r="H244" s="85">
        <f t="shared" si="181"/>
        <v>-0.25526024668638259</v>
      </c>
      <c r="I244" s="21">
        <f t="shared" si="168"/>
        <v>4.4000000000000004</v>
      </c>
      <c r="J244" s="21">
        <f t="shared" si="170"/>
        <v>4.4983333333333331</v>
      </c>
      <c r="K244" s="26">
        <f t="shared" si="171"/>
        <v>4.498333333333334</v>
      </c>
      <c r="L244" s="26">
        <f t="shared" si="172"/>
        <v>0</v>
      </c>
      <c r="M244" s="65">
        <f t="shared" si="173"/>
        <v>9.8333333333333606E-2</v>
      </c>
      <c r="O244" s="14">
        <f t="shared" si="162"/>
        <v>0.78970661802062525</v>
      </c>
      <c r="P244" s="57">
        <f t="shared" si="157"/>
        <v>3.0100000000000001E-3</v>
      </c>
      <c r="T244" s="2"/>
      <c r="U244" s="20">
        <f t="shared" ref="U244:V259" si="182">U243 + 0.00464017486008615</f>
        <v>-2.0146598812891909</v>
      </c>
      <c r="V244" s="20">
        <f t="shared" si="182"/>
        <v>-2.0123397938591481</v>
      </c>
      <c r="W244" s="21">
        <f t="shared" si="174"/>
        <v>3.63</v>
      </c>
      <c r="X244" s="21">
        <f t="shared" si="176"/>
        <v>3.6749999999999994</v>
      </c>
      <c r="Y244" s="26">
        <f t="shared" si="177"/>
        <v>3.6105555555555551</v>
      </c>
      <c r="Z244" s="26">
        <f t="shared" si="178"/>
        <v>-6.4444444444444304E-2</v>
      </c>
      <c r="AA244" s="65">
        <f t="shared" si="179"/>
        <v>-1.9444444444444819E-2</v>
      </c>
      <c r="AB244" s="36"/>
      <c r="AC244" s="14"/>
      <c r="AD244" s="57"/>
      <c r="AE244" s="41"/>
      <c r="AF244" s="14"/>
      <c r="AI244" s="20">
        <f t="shared" si="159"/>
        <v>-2.0285804058676176</v>
      </c>
      <c r="AJ244" s="20">
        <f t="shared" si="160"/>
        <v>-2.0216201435774876</v>
      </c>
      <c r="AK244" s="21">
        <f t="shared" si="161"/>
        <v>3.51</v>
      </c>
      <c r="AL244" s="21">
        <f t="shared" si="163"/>
        <v>3.5999999999999996</v>
      </c>
      <c r="AM244" s="26">
        <f t="shared" si="164"/>
        <v>3.713481481481482</v>
      </c>
      <c r="AN244" s="26">
        <f t="shared" si="165"/>
        <v>0.1134814814814824</v>
      </c>
      <c r="AO244" s="65">
        <f t="shared" si="166"/>
        <v>0.20348148148148226</v>
      </c>
      <c r="AP244" s="36"/>
      <c r="AQ244" s="14">
        <f t="shared" si="155"/>
        <v>-0.89717215466444655</v>
      </c>
      <c r="AR244" s="57">
        <f t="shared" si="167"/>
        <v>-3.9600000000000003E-2</v>
      </c>
      <c r="AS244" s="14"/>
      <c r="AT244" s="14"/>
      <c r="AU244" s="23"/>
      <c r="AV244" s="9"/>
      <c r="AW244" s="9"/>
      <c r="AX244" s="9"/>
      <c r="BA244" s="9"/>
      <c r="BB244" s="9"/>
      <c r="BC244" s="9"/>
      <c r="BD244" s="38"/>
      <c r="BE244" s="9"/>
      <c r="BF244" s="9"/>
      <c r="BG244" s="9"/>
      <c r="BH244" s="9"/>
      <c r="BI244" s="9"/>
    </row>
    <row r="245" spans="1:61" ht="15.75">
      <c r="A245" s="70">
        <f t="shared" si="156"/>
        <v>4.9999999999998934E-3</v>
      </c>
      <c r="B245" s="5">
        <v>-4.1050000000000004</v>
      </c>
      <c r="C245" s="75">
        <v>2.88</v>
      </c>
      <c r="D245" s="75">
        <v>0.05</v>
      </c>
      <c r="G245" s="20">
        <f t="shared" si="180"/>
        <v>-0.25448688420970156</v>
      </c>
      <c r="H245" s="85">
        <f t="shared" si="181"/>
        <v>-0.25371352173302053</v>
      </c>
      <c r="I245" s="21">
        <f t="shared" si="168"/>
        <v>4.5449999999999999</v>
      </c>
      <c r="J245" s="21">
        <f t="shared" si="170"/>
        <v>4.5249999999999995</v>
      </c>
      <c r="K245" s="26">
        <f t="shared" si="171"/>
        <v>4.4827777777777778</v>
      </c>
      <c r="L245" s="26">
        <f t="shared" si="172"/>
        <v>-4.2222222222221717E-2</v>
      </c>
      <c r="M245" s="65">
        <f t="shared" si="173"/>
        <v>-6.2222222222222179E-2</v>
      </c>
      <c r="O245" s="14">
        <f t="shared" si="162"/>
        <v>0.21061001284653319</v>
      </c>
      <c r="P245" s="57">
        <f t="shared" si="157"/>
        <v>3.0100000000000001E-3</v>
      </c>
      <c r="U245" s="20">
        <f t="shared" si="182"/>
        <v>-2.0100197064291048</v>
      </c>
      <c r="V245" s="20">
        <f t="shared" si="182"/>
        <v>-2.0076996189990619</v>
      </c>
      <c r="W245" s="21">
        <f t="shared" si="174"/>
        <v>3.7199999999999998</v>
      </c>
      <c r="X245" s="21">
        <f t="shared" si="176"/>
        <v>3.7383333333333333</v>
      </c>
      <c r="Y245" s="26">
        <f t="shared" si="177"/>
        <v>3.6366666666666663</v>
      </c>
      <c r="Z245" s="26">
        <f t="shared" si="178"/>
        <v>-0.10166666666666702</v>
      </c>
      <c r="AA245" s="65">
        <f t="shared" si="179"/>
        <v>-8.3333333333333481E-2</v>
      </c>
      <c r="AB245" s="36"/>
      <c r="AC245" s="14"/>
      <c r="AD245" s="57"/>
      <c r="AE245" s="41"/>
      <c r="AF245" s="14"/>
      <c r="AI245" s="20">
        <f t="shared" si="159"/>
        <v>-2.0146598812873591</v>
      </c>
      <c r="AJ245" s="20">
        <f t="shared" si="160"/>
        <v>-2.0076996189972292</v>
      </c>
      <c r="AK245" s="21">
        <f t="shared" si="161"/>
        <v>3.7600000000000002</v>
      </c>
      <c r="AL245" s="21">
        <f t="shared" si="163"/>
        <v>3.6438888888888887</v>
      </c>
      <c r="AM245" s="26">
        <f t="shared" si="164"/>
        <v>3.7003703703703703</v>
      </c>
      <c r="AN245" s="26">
        <f t="shared" si="165"/>
        <v>5.6481481481481577E-2</v>
      </c>
      <c r="AO245" s="65">
        <f t="shared" si="166"/>
        <v>-5.9629629629629921E-2</v>
      </c>
      <c r="AP245" s="36"/>
      <c r="AQ245" s="14">
        <f t="shared" si="155"/>
        <v>-0.40336665544493061</v>
      </c>
      <c r="AR245" s="57">
        <f t="shared" si="167"/>
        <v>-3.9600000000000003E-2</v>
      </c>
      <c r="AS245" s="14"/>
      <c r="AT245" s="14"/>
      <c r="AU245" s="23"/>
      <c r="AV245" s="9"/>
      <c r="AW245" s="9"/>
      <c r="AX245" s="9"/>
      <c r="BA245" s="9"/>
      <c r="BB245" s="9"/>
      <c r="BC245" s="9"/>
      <c r="BD245" s="38"/>
      <c r="BE245" s="9"/>
      <c r="BF245" s="9"/>
      <c r="BG245" s="9"/>
      <c r="BH245" s="9"/>
      <c r="BI245" s="9"/>
    </row>
    <row r="246" spans="1:61" ht="15.75">
      <c r="A246" s="70">
        <f t="shared" si="156"/>
        <v>5.0000000000007816E-3</v>
      </c>
      <c r="B246" s="5">
        <v>-4.0999999999999996</v>
      </c>
      <c r="C246" s="75">
        <v>2.87</v>
      </c>
      <c r="D246" s="75">
        <v>0.05</v>
      </c>
      <c r="G246" s="20">
        <f t="shared" si="180"/>
        <v>-0.2529401592563395</v>
      </c>
      <c r="H246" s="85">
        <f t="shared" si="181"/>
        <v>-0.25216679677965848</v>
      </c>
      <c r="I246" s="21">
        <f t="shared" si="168"/>
        <v>4.63</v>
      </c>
      <c r="J246" s="21">
        <f t="shared" si="170"/>
        <v>4.5716666666666663</v>
      </c>
      <c r="K246" s="26">
        <f t="shared" si="171"/>
        <v>4.4738888888888892</v>
      </c>
      <c r="L246" s="26">
        <f t="shared" si="172"/>
        <v>-9.7777777777777075E-2</v>
      </c>
      <c r="M246" s="65">
        <f t="shared" si="173"/>
        <v>-0.15611111111111065</v>
      </c>
      <c r="O246" s="14">
        <f t="shared" si="162"/>
        <v>-0.46703335800800966</v>
      </c>
      <c r="P246" s="57">
        <f t="shared" si="157"/>
        <v>3.0100000000000001E-3</v>
      </c>
      <c r="U246" s="20">
        <f t="shared" si="182"/>
        <v>-2.0053795315690186</v>
      </c>
      <c r="V246" s="20">
        <f t="shared" si="182"/>
        <v>-2.0030594441389757</v>
      </c>
      <c r="W246" s="21">
        <f t="shared" si="174"/>
        <v>3.8650000000000002</v>
      </c>
      <c r="X246" s="21">
        <f t="shared" si="176"/>
        <v>3.7850000000000001</v>
      </c>
      <c r="Y246" s="26">
        <f t="shared" si="177"/>
        <v>3.6399999999999997</v>
      </c>
      <c r="Z246" s="26">
        <f t="shared" si="178"/>
        <v>-0.14500000000000046</v>
      </c>
      <c r="AA246" s="65">
        <f t="shared" si="179"/>
        <v>-0.22500000000000053</v>
      </c>
      <c r="AB246" s="36"/>
      <c r="AC246" s="14"/>
      <c r="AD246" s="57"/>
      <c r="AE246" s="41"/>
      <c r="AF246" s="14"/>
      <c r="AI246" s="20">
        <f t="shared" si="159"/>
        <v>-2.0007393567071006</v>
      </c>
      <c r="AJ246" s="20">
        <f t="shared" si="160"/>
        <v>-1.9937790944169707</v>
      </c>
      <c r="AK246" s="21">
        <f t="shared" si="161"/>
        <v>3.6616666666666666</v>
      </c>
      <c r="AL246" s="21">
        <f t="shared" si="163"/>
        <v>3.6118888888888887</v>
      </c>
      <c r="AM246" s="26">
        <f t="shared" si="164"/>
        <v>3.6670370370370367</v>
      </c>
      <c r="AN246" s="26">
        <f t="shared" si="165"/>
        <v>5.5148148148147946E-2</v>
      </c>
      <c r="AO246" s="65">
        <f t="shared" si="166"/>
        <v>5.3703703703700256E-3</v>
      </c>
      <c r="AP246" s="36"/>
      <c r="AQ246" s="14">
        <f t="shared" si="155"/>
        <v>0.27917858477830038</v>
      </c>
      <c r="AR246" s="57">
        <f t="shared" si="167"/>
        <v>-3.9600000000000003E-2</v>
      </c>
      <c r="AS246" s="14"/>
      <c r="AT246" s="14"/>
      <c r="AU246" s="23"/>
      <c r="AV246" s="9"/>
      <c r="AW246" s="9"/>
      <c r="AX246" s="9"/>
      <c r="BA246" s="9"/>
      <c r="BB246" s="9"/>
      <c r="BC246" s="9"/>
      <c r="BD246" s="38"/>
      <c r="BE246" s="9"/>
      <c r="BF246" s="9"/>
      <c r="BG246" s="9"/>
      <c r="BH246" s="9"/>
      <c r="BI246" s="9"/>
    </row>
    <row r="247" spans="1:61" ht="15.75">
      <c r="A247" s="70">
        <f t="shared" si="156"/>
        <v>4.9999999999998934E-3</v>
      </c>
      <c r="B247" s="5">
        <v>-4.0949999999999998</v>
      </c>
      <c r="C247" s="75">
        <v>3.07</v>
      </c>
      <c r="D247" s="75">
        <v>0.05</v>
      </c>
      <c r="G247" s="20">
        <f t="shared" si="180"/>
        <v>-0.25139343430297745</v>
      </c>
      <c r="H247" s="85">
        <f t="shared" si="181"/>
        <v>-0.25062007182629642</v>
      </c>
      <c r="I247" s="21">
        <f t="shared" si="168"/>
        <v>4.54</v>
      </c>
      <c r="J247" s="21">
        <f t="shared" si="170"/>
        <v>4.5100000000000007</v>
      </c>
      <c r="K247" s="26">
        <f t="shared" si="171"/>
        <v>4.4288888888888884</v>
      </c>
      <c r="L247" s="26">
        <f t="shared" si="172"/>
        <v>-8.1111111111112244E-2</v>
      </c>
      <c r="M247" s="65">
        <f t="shared" si="173"/>
        <v>-0.1111111111111116</v>
      </c>
      <c r="O247" s="14">
        <f t="shared" si="162"/>
        <v>-0.92614663015299781</v>
      </c>
      <c r="P247" s="57">
        <f t="shared" si="157"/>
        <v>3.0100000000000001E-3</v>
      </c>
      <c r="U247" s="20">
        <f t="shared" si="182"/>
        <v>-2.0007393567089324</v>
      </c>
      <c r="V247" s="20">
        <f t="shared" si="182"/>
        <v>-1.9984192692788896</v>
      </c>
      <c r="W247" s="21">
        <f t="shared" si="174"/>
        <v>3.77</v>
      </c>
      <c r="X247" s="21">
        <f t="shared" si="176"/>
        <v>3.7550000000000003</v>
      </c>
      <c r="Y247" s="26">
        <f t="shared" si="177"/>
        <v>3.6194444444444449</v>
      </c>
      <c r="Z247" s="26">
        <f t="shared" si="178"/>
        <v>-0.13555555555555543</v>
      </c>
      <c r="AA247" s="65">
        <f t="shared" si="179"/>
        <v>-0.15055555555555511</v>
      </c>
      <c r="AB247" s="36"/>
      <c r="AC247" s="14"/>
      <c r="AD247" s="57"/>
      <c r="AE247" s="41"/>
      <c r="AF247" s="14"/>
      <c r="AI247" s="20">
        <f t="shared" si="159"/>
        <v>-1.9868188321268421</v>
      </c>
      <c r="AJ247" s="20">
        <f t="shared" si="160"/>
        <v>-1.9798585698367122</v>
      </c>
      <c r="AK247" s="21">
        <f t="shared" si="161"/>
        <v>3.4140000000000001</v>
      </c>
      <c r="AL247" s="21">
        <f t="shared" si="163"/>
        <v>3.6007777777777776</v>
      </c>
      <c r="AM247" s="26">
        <f t="shared" si="164"/>
        <v>3.6508148148148143</v>
      </c>
      <c r="AN247" s="26">
        <f t="shared" si="165"/>
        <v>5.0037037037036658E-2</v>
      </c>
      <c r="AO247" s="65">
        <f t="shared" si="166"/>
        <v>0.23681481481481415</v>
      </c>
      <c r="AP247" s="36"/>
      <c r="AQ247" s="14">
        <f t="shared" si="155"/>
        <v>0.83109306245938508</v>
      </c>
      <c r="AR247" s="57">
        <f t="shared" si="167"/>
        <v>-3.9600000000000003E-2</v>
      </c>
      <c r="AS247" s="14"/>
      <c r="AT247" s="14"/>
      <c r="AU247" s="23"/>
      <c r="AV247" s="9"/>
      <c r="AW247" s="9"/>
      <c r="AX247" s="9"/>
      <c r="BA247" s="9"/>
      <c r="BB247" s="9"/>
      <c r="BC247" s="9"/>
      <c r="BD247" s="38"/>
      <c r="BE247" s="9"/>
      <c r="BF247" s="9"/>
      <c r="BG247" s="9"/>
      <c r="BH247" s="9"/>
      <c r="BI247" s="9"/>
    </row>
    <row r="248" spans="1:61" ht="15.75">
      <c r="A248" s="70">
        <f t="shared" si="156"/>
        <v>4.9999999999998934E-3</v>
      </c>
      <c r="B248" s="5">
        <v>-4.09</v>
      </c>
      <c r="C248" s="75">
        <v>3.07</v>
      </c>
      <c r="D248" s="75">
        <v>0.04</v>
      </c>
      <c r="G248" s="20">
        <f t="shared" si="180"/>
        <v>-0.24984670934961539</v>
      </c>
      <c r="H248" s="85">
        <f t="shared" si="181"/>
        <v>-0.24907334687293436</v>
      </c>
      <c r="I248" s="21">
        <f t="shared" si="168"/>
        <v>4.3600000000000003</v>
      </c>
      <c r="J248" s="21">
        <f t="shared" si="170"/>
        <v>4.415</v>
      </c>
      <c r="K248" s="26">
        <f t="shared" si="171"/>
        <v>4.3433333333333328</v>
      </c>
      <c r="L248" s="26">
        <f t="shared" si="172"/>
        <v>-7.1666666666667211E-2</v>
      </c>
      <c r="M248" s="65">
        <f t="shared" si="173"/>
        <v>-1.6666666666667496E-2</v>
      </c>
      <c r="O248" s="14">
        <f t="shared" si="162"/>
        <v>-0.95190560107613398</v>
      </c>
      <c r="P248" s="57">
        <f t="shared" si="157"/>
        <v>3.0100000000000001E-3</v>
      </c>
      <c r="U248" s="20">
        <f t="shared" si="182"/>
        <v>-1.9960991818488463</v>
      </c>
      <c r="V248" s="20">
        <f t="shared" si="182"/>
        <v>-1.9937790944188034</v>
      </c>
      <c r="W248" s="21">
        <f t="shared" si="174"/>
        <v>3.63</v>
      </c>
      <c r="X248" s="21">
        <f t="shared" si="176"/>
        <v>3.6616666666666666</v>
      </c>
      <c r="Y248" s="26">
        <f t="shared" si="177"/>
        <v>3.5999999999999996</v>
      </c>
      <c r="Z248" s="26">
        <f t="shared" si="178"/>
        <v>-6.166666666666698E-2</v>
      </c>
      <c r="AA248" s="65">
        <f t="shared" si="179"/>
        <v>-3.0000000000000249E-2</v>
      </c>
      <c r="AB248" s="36"/>
      <c r="AC248" s="14"/>
      <c r="AD248" s="57"/>
      <c r="AE248" s="41"/>
      <c r="AF248" s="14"/>
      <c r="AI248" s="20">
        <f t="shared" si="159"/>
        <v>-1.9728983075465836</v>
      </c>
      <c r="AJ248" s="20">
        <f t="shared" si="160"/>
        <v>-1.9659380452564537</v>
      </c>
      <c r="AK248" s="21">
        <f t="shared" si="161"/>
        <v>3.7266666666666666</v>
      </c>
      <c r="AL248" s="21">
        <f t="shared" si="163"/>
        <v>3.7102222222222223</v>
      </c>
      <c r="AM248" s="26">
        <f t="shared" si="164"/>
        <v>3.6843703703703699</v>
      </c>
      <c r="AN248" s="26">
        <f t="shared" si="165"/>
        <v>-2.5851851851852459E-2</v>
      </c>
      <c r="AO248" s="65">
        <f t="shared" si="166"/>
        <v>-4.229629629629672E-2</v>
      </c>
      <c r="AP248" s="36"/>
      <c r="AQ248" s="14">
        <f t="shared" si="155"/>
        <v>0.99412985964520395</v>
      </c>
      <c r="AR248" s="57">
        <f t="shared" si="167"/>
        <v>-3.9600000000000003E-2</v>
      </c>
      <c r="AS248" s="14"/>
      <c r="AT248" s="14"/>
      <c r="AU248" s="23"/>
      <c r="AV248" s="9"/>
      <c r="AW248" s="9"/>
      <c r="AX248" s="9"/>
      <c r="BA248" s="9"/>
      <c r="BB248" s="9"/>
      <c r="BC248" s="9"/>
      <c r="BD248" s="38"/>
      <c r="BE248" s="9"/>
      <c r="BF248" s="9"/>
      <c r="BG248" s="9"/>
      <c r="BH248" s="9"/>
      <c r="BI248" s="9"/>
    </row>
    <row r="249" spans="1:61" ht="15.75">
      <c r="A249" s="70">
        <f t="shared" si="156"/>
        <v>4.9999999999998934E-3</v>
      </c>
      <c r="B249" s="5">
        <v>-4.085</v>
      </c>
      <c r="C249" s="75">
        <v>3.03</v>
      </c>
      <c r="D249" s="75">
        <v>0.06</v>
      </c>
      <c r="G249" s="20">
        <f t="shared" si="180"/>
        <v>-0.24829998439625334</v>
      </c>
      <c r="H249" s="85">
        <f t="shared" si="181"/>
        <v>-0.24752662191957231</v>
      </c>
      <c r="I249" s="21">
        <f t="shared" si="168"/>
        <v>4.3449999999999998</v>
      </c>
      <c r="J249" s="21">
        <f t="shared" si="170"/>
        <v>4.3616666666666672</v>
      </c>
      <c r="K249" s="26">
        <f t="shared" si="171"/>
        <v>4.2555555555555555</v>
      </c>
      <c r="L249" s="26">
        <f t="shared" si="172"/>
        <v>-0.10611111111111171</v>
      </c>
      <c r="M249" s="65">
        <f t="shared" si="173"/>
        <v>-8.9444444444444215E-2</v>
      </c>
      <c r="O249" s="14">
        <f t="shared" si="162"/>
        <v>-0.53225736200338525</v>
      </c>
      <c r="P249" s="57">
        <f t="shared" si="157"/>
        <v>3.0100000000000001E-3</v>
      </c>
      <c r="U249" s="20">
        <f t="shared" si="182"/>
        <v>-1.9914590069887601</v>
      </c>
      <c r="V249" s="20">
        <f t="shared" si="182"/>
        <v>-1.9891389195587172</v>
      </c>
      <c r="W249" s="21">
        <f t="shared" si="174"/>
        <v>3.585</v>
      </c>
      <c r="X249" s="21">
        <f t="shared" si="176"/>
        <v>3.5283333333333338</v>
      </c>
      <c r="Y249" s="26">
        <f t="shared" si="177"/>
        <v>3.5994444444444449</v>
      </c>
      <c r="Z249" s="26">
        <f t="shared" si="178"/>
        <v>7.1111111111111125E-2</v>
      </c>
      <c r="AA249" s="65">
        <f t="shared" si="179"/>
        <v>1.4444444444444926E-2</v>
      </c>
      <c r="AB249" s="36"/>
      <c r="AC249" s="14"/>
      <c r="AD249" s="57"/>
      <c r="AE249" s="41"/>
      <c r="AF249" s="14"/>
      <c r="AI249" s="20">
        <f t="shared" si="159"/>
        <v>-1.9589777829663251</v>
      </c>
      <c r="AJ249" s="20">
        <f t="shared" si="160"/>
        <v>-1.9520175206761952</v>
      </c>
      <c r="AK249" s="21">
        <f t="shared" si="161"/>
        <v>3.9899999999999998</v>
      </c>
      <c r="AL249" s="21">
        <f t="shared" si="163"/>
        <v>3.8005555555555559</v>
      </c>
      <c r="AM249" s="26">
        <f t="shared" si="164"/>
        <v>3.714185185185185</v>
      </c>
      <c r="AN249" s="26">
        <f t="shared" si="165"/>
        <v>-8.6370370370370875E-2</v>
      </c>
      <c r="AO249" s="65">
        <f t="shared" si="166"/>
        <v>-0.27581481481481473</v>
      </c>
      <c r="AP249" s="36"/>
      <c r="AQ249" s="14">
        <f t="shared" si="155"/>
        <v>0.69200224698031387</v>
      </c>
      <c r="AR249" s="57">
        <f t="shared" si="167"/>
        <v>-3.9600000000000003E-2</v>
      </c>
      <c r="AS249" s="14"/>
      <c r="AT249" s="14"/>
      <c r="AU249" s="23"/>
      <c r="AV249" s="9"/>
      <c r="AW249" s="9"/>
      <c r="AX249" s="9"/>
      <c r="BA249" s="9"/>
      <c r="BB249" s="9"/>
      <c r="BC249" s="9"/>
      <c r="BD249" s="38"/>
      <c r="BE249" s="9"/>
      <c r="BF249" s="9"/>
      <c r="BG249" s="9"/>
      <c r="BH249" s="9"/>
      <c r="BI249" s="9"/>
    </row>
    <row r="250" spans="1:61" ht="15.75">
      <c r="A250" s="70">
        <f t="shared" si="156"/>
        <v>4.9999999999998934E-3</v>
      </c>
      <c r="B250" s="5">
        <v>-4.08</v>
      </c>
      <c r="C250" s="75">
        <v>3.01</v>
      </c>
      <c r="D250" s="75">
        <v>0.04</v>
      </c>
      <c r="G250" s="20">
        <f t="shared" si="180"/>
        <v>-0.24675325944289128</v>
      </c>
      <c r="H250" s="85">
        <f t="shared" si="181"/>
        <v>-0.24597989696621025</v>
      </c>
      <c r="I250" s="21">
        <f t="shared" si="168"/>
        <v>4.38</v>
      </c>
      <c r="J250" s="21">
        <f t="shared" si="170"/>
        <v>4.2783333333333333</v>
      </c>
      <c r="K250" s="26">
        <f t="shared" si="171"/>
        <v>4.1327777777777781</v>
      </c>
      <c r="L250" s="26">
        <f t="shared" si="172"/>
        <v>-0.14555555555555522</v>
      </c>
      <c r="M250" s="65">
        <f t="shared" si="173"/>
        <v>-0.24722222222222179</v>
      </c>
      <c r="O250" s="14">
        <f t="shared" si="162"/>
        <v>0.1364400121324055</v>
      </c>
      <c r="P250" s="57">
        <f t="shared" si="157"/>
        <v>3.0100000000000001E-3</v>
      </c>
      <c r="U250" s="20">
        <f t="shared" si="182"/>
        <v>-1.9868188321286739</v>
      </c>
      <c r="V250" s="20">
        <f t="shared" si="182"/>
        <v>-1.9844987446986311</v>
      </c>
      <c r="W250" s="21">
        <f t="shared" si="174"/>
        <v>3.37</v>
      </c>
      <c r="X250" s="21">
        <f t="shared" si="176"/>
        <v>3.4283333333333332</v>
      </c>
      <c r="Y250" s="26">
        <f t="shared" si="177"/>
        <v>3.5944444444444446</v>
      </c>
      <c r="Z250" s="26">
        <f t="shared" si="178"/>
        <v>0.16611111111111132</v>
      </c>
      <c r="AA250" s="65">
        <f t="shared" si="179"/>
        <v>0.22444444444444445</v>
      </c>
      <c r="AB250" s="36"/>
      <c r="AC250" s="14"/>
      <c r="AD250" s="57"/>
      <c r="AE250" s="41"/>
      <c r="AF250" s="14"/>
      <c r="AI250" s="20">
        <f t="shared" si="159"/>
        <v>-1.9450572583860666</v>
      </c>
      <c r="AJ250" s="20">
        <f t="shared" si="160"/>
        <v>-1.9380969960959367</v>
      </c>
      <c r="AK250" s="21">
        <f t="shared" si="161"/>
        <v>3.6850000000000001</v>
      </c>
      <c r="AL250" s="21">
        <f t="shared" si="163"/>
        <v>3.7516666666666665</v>
      </c>
      <c r="AM250" s="26">
        <f t="shared" si="164"/>
        <v>3.7081851851851848</v>
      </c>
      <c r="AN250" s="26">
        <f t="shared" si="165"/>
        <v>-4.3481481481481676E-2</v>
      </c>
      <c r="AO250" s="65">
        <f t="shared" si="166"/>
        <v>2.3185185185184753E-2</v>
      </c>
      <c r="AP250" s="36"/>
      <c r="AQ250" s="14">
        <f t="shared" si="155"/>
        <v>6.6079092205044598E-2</v>
      </c>
      <c r="AR250" s="57">
        <f t="shared" si="167"/>
        <v>-3.9600000000000003E-2</v>
      </c>
      <c r="AS250" s="14"/>
      <c r="AT250" s="14"/>
      <c r="AU250" s="23"/>
      <c r="AV250" s="9"/>
      <c r="AW250" s="9"/>
      <c r="AX250" s="9"/>
      <c r="BA250" s="9"/>
      <c r="BB250" s="9"/>
      <c r="BC250" s="9"/>
      <c r="BD250" s="38"/>
      <c r="BE250" s="9"/>
      <c r="BF250" s="9"/>
      <c r="BG250" s="9"/>
      <c r="BH250" s="9"/>
      <c r="BI250" s="9"/>
    </row>
    <row r="251" spans="1:61" ht="15.75">
      <c r="A251" s="70">
        <f t="shared" si="156"/>
        <v>4.9999999999998934E-3</v>
      </c>
      <c r="B251" s="5">
        <v>-4.0750000000000002</v>
      </c>
      <c r="C251" s="75">
        <v>3.02</v>
      </c>
      <c r="D251" s="75">
        <v>7.0000000000000007E-2</v>
      </c>
      <c r="G251" s="20">
        <f t="shared" si="180"/>
        <v>-0.24520653448952923</v>
      </c>
      <c r="H251" s="85">
        <f t="shared" si="181"/>
        <v>-0.2444331720128482</v>
      </c>
      <c r="I251" s="21">
        <f t="shared" si="168"/>
        <v>4.1099999999999994</v>
      </c>
      <c r="J251" s="21">
        <f t="shared" si="170"/>
        <v>4.089999999999999</v>
      </c>
      <c r="K251" s="26">
        <f t="shared" si="171"/>
        <v>4.0044444444444443</v>
      </c>
      <c r="L251" s="26">
        <f t="shared" si="172"/>
        <v>-8.5555555555554719E-2</v>
      </c>
      <c r="M251" s="65">
        <f t="shared" si="173"/>
        <v>-0.10555555555555518</v>
      </c>
      <c r="O251" s="14">
        <f t="shared" si="162"/>
        <v>0.74129558822961583</v>
      </c>
      <c r="P251" s="57">
        <f t="shared" si="157"/>
        <v>3.0100000000000001E-3</v>
      </c>
      <c r="U251" s="20">
        <f t="shared" si="182"/>
        <v>-1.9821786572685878</v>
      </c>
      <c r="V251" s="20">
        <f t="shared" si="182"/>
        <v>-1.9798585698385449</v>
      </c>
      <c r="W251" s="21">
        <f t="shared" si="174"/>
        <v>3.33</v>
      </c>
      <c r="X251" s="21">
        <f t="shared" si="176"/>
        <v>3.4</v>
      </c>
      <c r="Y251" s="26">
        <f t="shared" si="177"/>
        <v>3.5961111111111115</v>
      </c>
      <c r="Z251" s="26">
        <f t="shared" si="178"/>
        <v>0.19611111111111157</v>
      </c>
      <c r="AA251" s="65">
        <f t="shared" si="179"/>
        <v>0.26611111111111141</v>
      </c>
      <c r="AB251" s="36"/>
      <c r="AC251" s="14"/>
      <c r="AD251" s="57"/>
      <c r="AE251" s="41"/>
      <c r="AF251" s="14"/>
      <c r="AI251" s="20">
        <f t="shared" si="159"/>
        <v>-1.9311367338058081</v>
      </c>
      <c r="AJ251" s="20">
        <f t="shared" si="160"/>
        <v>-1.9241764715156782</v>
      </c>
      <c r="AK251" s="21">
        <f t="shared" si="161"/>
        <v>3.58</v>
      </c>
      <c r="AL251" s="21">
        <f t="shared" si="163"/>
        <v>3.6990000000000003</v>
      </c>
      <c r="AM251" s="26">
        <f t="shared" si="164"/>
        <v>3.7446666666666664</v>
      </c>
      <c r="AN251" s="26">
        <f t="shared" si="165"/>
        <v>4.5666666666666078E-2</v>
      </c>
      <c r="AO251" s="65">
        <f t="shared" si="166"/>
        <v>0.16466666666666629</v>
      </c>
      <c r="AP251" s="36"/>
      <c r="AQ251" s="14">
        <f t="shared" si="155"/>
        <v>-0.59076320420029349</v>
      </c>
      <c r="AR251" s="57">
        <f t="shared" si="167"/>
        <v>-3.9600000000000003E-2</v>
      </c>
      <c r="AS251" s="14"/>
      <c r="AT251" s="14"/>
      <c r="AU251" s="23"/>
      <c r="AV251" s="9"/>
      <c r="AW251" s="9"/>
      <c r="AX251" s="9"/>
      <c r="BA251" s="9"/>
      <c r="BB251" s="9"/>
      <c r="BC251" s="9"/>
      <c r="BD251" s="38"/>
      <c r="BE251" s="9"/>
      <c r="BF251" s="9"/>
      <c r="BG251" s="9"/>
      <c r="BH251" s="9"/>
      <c r="BI251" s="9"/>
    </row>
    <row r="252" spans="1:61" ht="15.75">
      <c r="A252" s="70">
        <f t="shared" si="156"/>
        <v>4.9999999999998934E-3</v>
      </c>
      <c r="B252" s="5">
        <v>-4.07</v>
      </c>
      <c r="C252" s="75">
        <v>3.08</v>
      </c>
      <c r="D252" s="75">
        <v>0.05</v>
      </c>
      <c r="G252" s="20">
        <f t="shared" si="180"/>
        <v>-0.24365980953616717</v>
      </c>
      <c r="H252" s="85">
        <f t="shared" si="181"/>
        <v>-0.24288644705948614</v>
      </c>
      <c r="I252" s="21">
        <f t="shared" si="168"/>
        <v>3.78</v>
      </c>
      <c r="J252" s="21">
        <f t="shared" si="170"/>
        <v>3.8333333333333335</v>
      </c>
      <c r="K252" s="26">
        <f t="shared" si="171"/>
        <v>3.8961111111111109</v>
      </c>
      <c r="L252" s="26">
        <f t="shared" si="172"/>
        <v>6.2777777777777377E-2</v>
      </c>
      <c r="M252" s="65">
        <f t="shared" si="173"/>
        <v>0.11611111111111105</v>
      </c>
      <c r="O252" s="14">
        <f t="shared" si="162"/>
        <v>0.99929072001141839</v>
      </c>
      <c r="P252" s="57">
        <f t="shared" si="157"/>
        <v>3.0100000000000001E-3</v>
      </c>
      <c r="U252" s="20">
        <f t="shared" si="182"/>
        <v>-1.9775384824085016</v>
      </c>
      <c r="V252" s="20">
        <f t="shared" si="182"/>
        <v>-1.9752183949784587</v>
      </c>
      <c r="W252" s="21">
        <f t="shared" si="174"/>
        <v>3.5</v>
      </c>
      <c r="X252" s="21">
        <f t="shared" si="176"/>
        <v>3.4849999999999999</v>
      </c>
      <c r="Y252" s="26">
        <f t="shared" si="177"/>
        <v>3.6027777777777774</v>
      </c>
      <c r="Z252" s="26">
        <f t="shared" si="178"/>
        <v>0.11777777777777754</v>
      </c>
      <c r="AA252" s="65">
        <f t="shared" si="179"/>
        <v>0.10277777777777741</v>
      </c>
      <c r="AB252" s="36"/>
      <c r="AC252" s="14"/>
      <c r="AD252" s="57"/>
      <c r="AE252" s="41"/>
      <c r="AF252" s="14"/>
      <c r="AI252" s="20">
        <f t="shared" si="159"/>
        <v>-1.9172162092255496</v>
      </c>
      <c r="AJ252" s="20">
        <f t="shared" si="160"/>
        <v>-1.9102559469354197</v>
      </c>
      <c r="AK252" s="21">
        <f t="shared" si="161"/>
        <v>3.8319999999999999</v>
      </c>
      <c r="AL252" s="21">
        <f t="shared" si="163"/>
        <v>3.7301111111111109</v>
      </c>
      <c r="AM252" s="26">
        <f t="shared" si="164"/>
        <v>3.772444444444444</v>
      </c>
      <c r="AN252" s="26">
        <f t="shared" si="165"/>
        <v>4.2333333333333112E-2</v>
      </c>
      <c r="AO252" s="65">
        <f t="shared" si="166"/>
        <v>-5.9555555555555806E-2</v>
      </c>
      <c r="AP252" s="36"/>
      <c r="AQ252" s="14">
        <f t="shared" si="155"/>
        <v>-0.97118083175862835</v>
      </c>
      <c r="AR252" s="57">
        <f t="shared" si="167"/>
        <v>-3.9600000000000003E-2</v>
      </c>
      <c r="AS252" s="14"/>
      <c r="AT252" s="14"/>
      <c r="AU252" s="23"/>
      <c r="AV252" s="9"/>
      <c r="AW252" s="9"/>
      <c r="AX252" s="9"/>
      <c r="BA252" s="9"/>
      <c r="BB252" s="9"/>
      <c r="BC252" s="9"/>
      <c r="BD252" s="38"/>
      <c r="BE252" s="9"/>
      <c r="BF252" s="9"/>
      <c r="BG252" s="9"/>
      <c r="BH252" s="9"/>
      <c r="BI252" s="9"/>
    </row>
    <row r="253" spans="1:61" ht="15.75">
      <c r="A253" s="70">
        <f t="shared" si="156"/>
        <v>4.9999999999998934E-3</v>
      </c>
      <c r="B253" s="5">
        <v>-4.0650000000000004</v>
      </c>
      <c r="C253" s="75">
        <v>3.01</v>
      </c>
      <c r="D253" s="75">
        <v>0.04</v>
      </c>
      <c r="G253" s="20">
        <f t="shared" si="180"/>
        <v>-0.24211308458280512</v>
      </c>
      <c r="H253" s="85">
        <f t="shared" si="181"/>
        <v>-0.24133972210612409</v>
      </c>
      <c r="I253" s="21">
        <f t="shared" si="168"/>
        <v>3.6100000000000003</v>
      </c>
      <c r="J253" s="21">
        <f t="shared" si="170"/>
        <v>3.61</v>
      </c>
      <c r="K253" s="26">
        <f t="shared" si="171"/>
        <v>3.8238888888888889</v>
      </c>
      <c r="L253" s="26">
        <f t="shared" si="172"/>
        <v>0.21388888888888902</v>
      </c>
      <c r="M253" s="65">
        <f t="shared" si="173"/>
        <v>0.21388888888888857</v>
      </c>
      <c r="O253" s="14">
        <f t="shared" si="162"/>
        <v>0.78970661802059494</v>
      </c>
      <c r="P253" s="57">
        <f t="shared" si="157"/>
        <v>3.0100000000000001E-3</v>
      </c>
      <c r="U253" s="20">
        <f t="shared" si="182"/>
        <v>-1.9728983075484154</v>
      </c>
      <c r="V253" s="20">
        <f t="shared" si="182"/>
        <v>-1.9705782201183726</v>
      </c>
      <c r="W253" s="21">
        <f t="shared" si="174"/>
        <v>3.625</v>
      </c>
      <c r="X253" s="21">
        <f t="shared" si="176"/>
        <v>3.6</v>
      </c>
      <c r="Y253" s="26">
        <f t="shared" si="177"/>
        <v>3.650555555555556</v>
      </c>
      <c r="Z253" s="26">
        <f t="shared" si="178"/>
        <v>5.0555555555555909E-2</v>
      </c>
      <c r="AA253" s="65">
        <f t="shared" si="179"/>
        <v>2.5555555555555998E-2</v>
      </c>
      <c r="AB253" s="36"/>
      <c r="AC253" s="14"/>
      <c r="AD253" s="57"/>
      <c r="AE253" s="41"/>
      <c r="AF253" s="14"/>
      <c r="AI253" s="20">
        <f t="shared" si="159"/>
        <v>-1.9032956846452911</v>
      </c>
      <c r="AJ253" s="20">
        <f t="shared" si="160"/>
        <v>-1.8963354223551612</v>
      </c>
      <c r="AK253" s="21">
        <f t="shared" si="161"/>
        <v>3.7783333333333329</v>
      </c>
      <c r="AL253" s="21">
        <f t="shared" si="163"/>
        <v>3.7721111111111107</v>
      </c>
      <c r="AM253" s="26">
        <f t="shared" si="164"/>
        <v>3.7620740740740737</v>
      </c>
      <c r="AN253" s="26">
        <f t="shared" si="165"/>
        <v>-1.0037037037037067E-2</v>
      </c>
      <c r="AO253" s="65">
        <f t="shared" si="166"/>
        <v>-1.6259259259259196E-2</v>
      </c>
      <c r="AP253" s="36"/>
      <c r="AQ253" s="14">
        <f t="shared" si="155"/>
        <v>-0.89717215466443101</v>
      </c>
      <c r="AR253" s="57">
        <f t="shared" si="167"/>
        <v>-3.9600000000000003E-2</v>
      </c>
      <c r="AS253" s="14"/>
      <c r="AT253" s="14"/>
      <c r="AU253" s="23"/>
      <c r="AV253" s="9"/>
      <c r="AW253" s="9"/>
      <c r="AX253" s="9"/>
      <c r="BA253" s="9"/>
      <c r="BB253" s="9"/>
      <c r="BC253" s="9"/>
      <c r="BD253" s="38"/>
      <c r="BE253" s="9"/>
      <c r="BF253" s="9"/>
      <c r="BG253" s="9"/>
      <c r="BH253" s="9"/>
      <c r="BI253" s="9"/>
    </row>
    <row r="254" spans="1:61" ht="15.75">
      <c r="A254" s="70">
        <f t="shared" si="156"/>
        <v>5.0000000000007816E-3</v>
      </c>
      <c r="B254" s="5">
        <v>-4.0599999999999996</v>
      </c>
      <c r="C254" s="75">
        <v>3.1</v>
      </c>
      <c r="D254" s="75">
        <v>0.04</v>
      </c>
      <c r="G254" s="20">
        <f t="shared" si="180"/>
        <v>-0.24056635962944306</v>
      </c>
      <c r="H254" s="85">
        <f t="shared" si="181"/>
        <v>-0.23979299715276203</v>
      </c>
      <c r="I254" s="21">
        <f t="shared" si="168"/>
        <v>3.44</v>
      </c>
      <c r="J254" s="21">
        <f t="shared" si="170"/>
        <v>3.5083333333333333</v>
      </c>
      <c r="K254" s="26">
        <f t="shared" si="171"/>
        <v>3.7750000000000004</v>
      </c>
      <c r="L254" s="26">
        <f t="shared" si="172"/>
        <v>0.26666666666666705</v>
      </c>
      <c r="M254" s="65">
        <f t="shared" si="173"/>
        <v>0.33500000000000041</v>
      </c>
      <c r="O254" s="14">
        <f t="shared" si="162"/>
        <v>0.21061001284649869</v>
      </c>
      <c r="P254" s="57">
        <f t="shared" si="157"/>
        <v>3.0100000000000001E-3</v>
      </c>
      <c r="U254" s="20">
        <f t="shared" si="182"/>
        <v>-1.9682581326883293</v>
      </c>
      <c r="V254" s="20">
        <f t="shared" si="182"/>
        <v>-1.9659380452582864</v>
      </c>
      <c r="W254" s="21">
        <f t="shared" si="174"/>
        <v>3.6749999999999998</v>
      </c>
      <c r="X254" s="21">
        <f t="shared" si="176"/>
        <v>3.7266666666666666</v>
      </c>
      <c r="Y254" s="26">
        <f t="shared" si="177"/>
        <v>3.7155555555555555</v>
      </c>
      <c r="Z254" s="26">
        <f t="shared" si="178"/>
        <v>-1.1111111111111072E-2</v>
      </c>
      <c r="AA254" s="65">
        <f t="shared" si="179"/>
        <v>4.0555555555555678E-2</v>
      </c>
      <c r="AB254" s="36"/>
      <c r="AC254" s="14"/>
      <c r="AD254" s="57"/>
      <c r="AE254" s="41"/>
      <c r="AF254" s="14"/>
      <c r="AI254" s="20">
        <f t="shared" si="159"/>
        <v>-1.8893751600650326</v>
      </c>
      <c r="AJ254" s="20">
        <f t="shared" si="160"/>
        <v>-1.8824148977749027</v>
      </c>
      <c r="AK254" s="21">
        <f t="shared" si="161"/>
        <v>3.7059999999999995</v>
      </c>
      <c r="AL254" s="21">
        <f t="shared" si="163"/>
        <v>3.8247777777777774</v>
      </c>
      <c r="AM254" s="26">
        <f t="shared" si="164"/>
        <v>3.725592592592593</v>
      </c>
      <c r="AN254" s="26">
        <f t="shared" si="165"/>
        <v>-9.9185185185184377E-2</v>
      </c>
      <c r="AO254" s="65">
        <f t="shared" si="166"/>
        <v>1.9592592592593494E-2</v>
      </c>
      <c r="AP254" s="36"/>
      <c r="AQ254" s="14">
        <f t="shared" si="155"/>
        <v>-0.40336665544489836</v>
      </c>
      <c r="AR254" s="57">
        <f t="shared" si="167"/>
        <v>-3.9600000000000003E-2</v>
      </c>
      <c r="AS254" s="14"/>
      <c r="AT254" s="14"/>
      <c r="AU254" s="23"/>
      <c r="AV254" s="9"/>
      <c r="AW254" s="9"/>
      <c r="AX254" s="9"/>
      <c r="BA254" s="9"/>
      <c r="BB254" s="9"/>
      <c r="BC254" s="9"/>
      <c r="BD254" s="38"/>
      <c r="BE254" s="9"/>
      <c r="BF254" s="9"/>
      <c r="BG254" s="9"/>
      <c r="BH254" s="9"/>
      <c r="BI254" s="9"/>
    </row>
    <row r="255" spans="1:61" ht="15.75">
      <c r="A255" s="70">
        <f t="shared" si="156"/>
        <v>4.9999999999998934E-3</v>
      </c>
      <c r="B255" s="5">
        <v>-4.0549999999999997</v>
      </c>
      <c r="C255" s="75">
        <v>3.06</v>
      </c>
      <c r="D255" s="75">
        <v>0.06</v>
      </c>
      <c r="G255" s="20">
        <f t="shared" si="180"/>
        <v>-0.23901963467608101</v>
      </c>
      <c r="H255" s="85">
        <f t="shared" si="181"/>
        <v>-0.23824627219939998</v>
      </c>
      <c r="I255" s="21">
        <f t="shared" si="168"/>
        <v>3.4749999999999996</v>
      </c>
      <c r="J255" s="21">
        <f t="shared" si="170"/>
        <v>3.4933333333333336</v>
      </c>
      <c r="K255" s="26">
        <f t="shared" si="171"/>
        <v>3.7516666666666669</v>
      </c>
      <c r="L255" s="26">
        <f t="shared" si="172"/>
        <v>0.2583333333333333</v>
      </c>
      <c r="M255" s="65">
        <f t="shared" si="173"/>
        <v>0.27666666666666728</v>
      </c>
      <c r="O255" s="14">
        <f t="shared" si="162"/>
        <v>-0.46703335800804086</v>
      </c>
      <c r="P255" s="57">
        <f t="shared" si="157"/>
        <v>3.0100000000000001E-3</v>
      </c>
      <c r="U255" s="20">
        <f t="shared" si="182"/>
        <v>-1.9636179578282431</v>
      </c>
      <c r="V255" s="20">
        <f t="shared" si="182"/>
        <v>-1.9612978703982002</v>
      </c>
      <c r="W255" s="21">
        <f t="shared" si="174"/>
        <v>3.88</v>
      </c>
      <c r="X255" s="21">
        <f t="shared" si="176"/>
        <v>3.7949999999999999</v>
      </c>
      <c r="Y255" s="26">
        <f t="shared" si="177"/>
        <v>3.7883333333333322</v>
      </c>
      <c r="Z255" s="26">
        <f t="shared" si="178"/>
        <v>-6.6666666666677088E-3</v>
      </c>
      <c r="AA255" s="65">
        <f t="shared" si="179"/>
        <v>-9.1666666666667673E-2</v>
      </c>
      <c r="AB255" s="36"/>
      <c r="AC255" s="14"/>
      <c r="AD255" s="57"/>
      <c r="AE255" s="41"/>
      <c r="AF255" s="14"/>
      <c r="AI255" s="20">
        <f t="shared" si="159"/>
        <v>-1.8754546354847741</v>
      </c>
      <c r="AJ255" s="20">
        <f t="shared" si="160"/>
        <v>-1.8684943731946442</v>
      </c>
      <c r="AK255" s="21">
        <f t="shared" si="161"/>
        <v>3.99</v>
      </c>
      <c r="AL255" s="21">
        <f t="shared" si="163"/>
        <v>3.7866666666666666</v>
      </c>
      <c r="AM255" s="26">
        <f t="shared" si="164"/>
        <v>3.7261481481481482</v>
      </c>
      <c r="AN255" s="26">
        <f t="shared" si="165"/>
        <v>-6.0518518518518416E-2</v>
      </c>
      <c r="AO255" s="65">
        <f t="shared" si="166"/>
        <v>-0.263851851851852</v>
      </c>
      <c r="AP255" s="36"/>
      <c r="AQ255" s="14">
        <f t="shared" si="155"/>
        <v>0.27917858477830698</v>
      </c>
      <c r="AR255" s="57">
        <f t="shared" si="167"/>
        <v>-3.9600000000000003E-2</v>
      </c>
      <c r="AS255" s="14"/>
      <c r="AT255" s="14"/>
      <c r="AU255" s="23"/>
      <c r="AV255" s="9"/>
      <c r="AW255" s="9"/>
      <c r="AX255" s="9"/>
      <c r="BA255" s="9"/>
      <c r="BB255" s="9"/>
      <c r="BC255" s="9"/>
      <c r="BD255" s="38"/>
      <c r="BE255" s="9"/>
      <c r="BF255" s="9"/>
      <c r="BG255" s="9"/>
      <c r="BH255" s="9"/>
      <c r="BI255" s="9"/>
    </row>
    <row r="256" spans="1:61" ht="15.75">
      <c r="A256" s="70">
        <f t="shared" si="156"/>
        <v>4.9999999999998934E-3</v>
      </c>
      <c r="B256" s="5">
        <v>-4.05</v>
      </c>
      <c r="C256" s="75">
        <v>3.06</v>
      </c>
      <c r="D256" s="75">
        <v>0.04</v>
      </c>
      <c r="G256" s="20">
        <f t="shared" si="180"/>
        <v>-0.23747290972271895</v>
      </c>
      <c r="H256" s="85">
        <f t="shared" si="181"/>
        <v>-0.23669954724603792</v>
      </c>
      <c r="I256" s="21">
        <f t="shared" si="168"/>
        <v>3.5650000000000004</v>
      </c>
      <c r="J256" s="21">
        <f t="shared" si="170"/>
        <v>3.5833333333333335</v>
      </c>
      <c r="K256" s="26">
        <f t="shared" si="171"/>
        <v>3.7683333333333331</v>
      </c>
      <c r="L256" s="26">
        <f t="shared" si="172"/>
        <v>0.18499999999999961</v>
      </c>
      <c r="M256" s="65">
        <f t="shared" si="173"/>
        <v>0.2033333333333327</v>
      </c>
      <c r="O256" s="14">
        <f t="shared" si="162"/>
        <v>-0.92614663015301646</v>
      </c>
      <c r="P256" s="57">
        <f t="shared" si="157"/>
        <v>3.0100000000000001E-3</v>
      </c>
      <c r="U256" s="20">
        <f t="shared" si="182"/>
        <v>-1.9589777829681569</v>
      </c>
      <c r="V256" s="20">
        <f t="shared" si="182"/>
        <v>-1.9566576955381141</v>
      </c>
      <c r="W256" s="21">
        <f t="shared" si="174"/>
        <v>3.83</v>
      </c>
      <c r="X256" s="21">
        <f t="shared" si="176"/>
        <v>3.9233333333333333</v>
      </c>
      <c r="Y256" s="26">
        <f t="shared" si="177"/>
        <v>3.8122222222222217</v>
      </c>
      <c r="Z256" s="26">
        <f t="shared" si="178"/>
        <v>-0.1111111111111116</v>
      </c>
      <c r="AA256" s="65">
        <f t="shared" si="179"/>
        <v>-1.7777777777778336E-2</v>
      </c>
      <c r="AB256" s="36"/>
      <c r="AC256" s="14"/>
      <c r="AD256" s="57"/>
      <c r="AE256" s="41"/>
      <c r="AF256" s="14"/>
      <c r="AI256" s="20">
        <f t="shared" si="159"/>
        <v>-1.8615341109045156</v>
      </c>
      <c r="AJ256" s="20">
        <f t="shared" si="160"/>
        <v>-1.8545738486143857</v>
      </c>
      <c r="AK256" s="21">
        <f t="shared" si="161"/>
        <v>3.6640000000000001</v>
      </c>
      <c r="AL256" s="21">
        <f t="shared" si="163"/>
        <v>3.7624444444444443</v>
      </c>
      <c r="AM256" s="26">
        <f t="shared" si="164"/>
        <v>3.7629999999999999</v>
      </c>
      <c r="AN256" s="26">
        <f t="shared" si="165"/>
        <v>5.555555555556424E-4</v>
      </c>
      <c r="AO256" s="65">
        <f t="shared" si="166"/>
        <v>9.8999999999999755E-2</v>
      </c>
      <c r="AP256" s="36"/>
      <c r="AQ256" s="14">
        <f t="shared" si="155"/>
        <v>0.83109306245940473</v>
      </c>
      <c r="AR256" s="57">
        <f t="shared" si="167"/>
        <v>-3.9600000000000003E-2</v>
      </c>
      <c r="AS256" s="14"/>
      <c r="AT256" s="14"/>
      <c r="AU256" s="23"/>
      <c r="AV256" s="9"/>
      <c r="AW256" s="9"/>
      <c r="AX256" s="9"/>
      <c r="BA256" s="9"/>
      <c r="BB256" s="9"/>
      <c r="BC256" s="9"/>
      <c r="BD256" s="38"/>
      <c r="BE256" s="9"/>
      <c r="BF256" s="9"/>
      <c r="BG256" s="9"/>
      <c r="BH256" s="9"/>
      <c r="BI256" s="9"/>
    </row>
    <row r="257" spans="1:61" ht="15.75">
      <c r="A257" s="70">
        <f t="shared" si="156"/>
        <v>4.9999999999998934E-3</v>
      </c>
      <c r="B257" s="5">
        <v>-4.0449999999999999</v>
      </c>
      <c r="C257" s="75">
        <v>3.16</v>
      </c>
      <c r="D257" s="75">
        <v>0.04</v>
      </c>
      <c r="G257" s="20">
        <f t="shared" si="180"/>
        <v>-0.23592618476935689</v>
      </c>
      <c r="H257" s="85">
        <f t="shared" si="181"/>
        <v>-0.23515282229267587</v>
      </c>
      <c r="I257" s="21">
        <f t="shared" si="168"/>
        <v>3.71</v>
      </c>
      <c r="J257" s="21">
        <f t="shared" si="170"/>
        <v>3.7266666666666666</v>
      </c>
      <c r="K257" s="26">
        <f t="shared" si="171"/>
        <v>3.7949999999999999</v>
      </c>
      <c r="L257" s="26">
        <f t="shared" si="172"/>
        <v>6.8333333333333357E-2</v>
      </c>
      <c r="M257" s="65">
        <f t="shared" si="173"/>
        <v>8.4999999999999964E-2</v>
      </c>
      <c r="O257" s="14">
        <f t="shared" si="162"/>
        <v>-0.95190560107611444</v>
      </c>
      <c r="P257" s="57">
        <f t="shared" si="157"/>
        <v>3.0100000000000001E-3</v>
      </c>
      <c r="U257" s="20">
        <f t="shared" si="182"/>
        <v>-1.9543376081080708</v>
      </c>
      <c r="V257" s="20">
        <f t="shared" si="182"/>
        <v>-1.9520175206780279</v>
      </c>
      <c r="W257" s="21">
        <f t="shared" si="174"/>
        <v>4.0599999999999996</v>
      </c>
      <c r="X257" s="21">
        <f t="shared" si="176"/>
        <v>4.0199999999999996</v>
      </c>
      <c r="Y257" s="26">
        <f t="shared" si="177"/>
        <v>3.8105555555555557</v>
      </c>
      <c r="Z257" s="26">
        <f t="shared" si="178"/>
        <v>-0.20944444444444388</v>
      </c>
      <c r="AA257" s="65">
        <f t="shared" si="179"/>
        <v>-0.24944444444444391</v>
      </c>
      <c r="AB257" s="36"/>
      <c r="AC257" s="14"/>
      <c r="AD257" s="57"/>
      <c r="AE257" s="41"/>
      <c r="AF257" s="14"/>
      <c r="AI257" s="20">
        <f t="shared" si="159"/>
        <v>-1.8476135863242571</v>
      </c>
      <c r="AJ257" s="20">
        <f t="shared" si="160"/>
        <v>-1.8406533240341272</v>
      </c>
      <c r="AK257" s="21">
        <f t="shared" si="161"/>
        <v>3.6333333333333333</v>
      </c>
      <c r="AL257" s="21">
        <f t="shared" si="163"/>
        <v>3.653</v>
      </c>
      <c r="AM257" s="26">
        <f t="shared" si="164"/>
        <v>3.7607777777777773</v>
      </c>
      <c r="AN257" s="26">
        <f t="shared" si="165"/>
        <v>0.10777777777777731</v>
      </c>
      <c r="AO257" s="65">
        <f t="shared" si="166"/>
        <v>0.12744444444444403</v>
      </c>
      <c r="AP257" s="36"/>
      <c r="AQ257" s="14">
        <f t="shared" si="155"/>
        <v>0.99412985964520006</v>
      </c>
      <c r="AR257" s="57">
        <f t="shared" si="167"/>
        <v>-3.9600000000000003E-2</v>
      </c>
      <c r="AS257" s="14"/>
      <c r="AT257" s="14"/>
      <c r="AU257" s="23"/>
      <c r="AV257" s="9"/>
      <c r="AW257" s="9"/>
      <c r="AX257" s="9"/>
      <c r="BA257" s="9"/>
      <c r="BB257" s="9"/>
      <c r="BC257" s="9"/>
      <c r="BD257" s="38"/>
      <c r="BE257" s="9"/>
      <c r="BF257" s="9"/>
      <c r="BG257" s="9"/>
      <c r="BH257" s="9"/>
      <c r="BI257" s="9"/>
    </row>
    <row r="258" spans="1:61" ht="15.75">
      <c r="A258" s="70">
        <f t="shared" si="156"/>
        <v>4.9999999999998934E-3</v>
      </c>
      <c r="B258" s="5">
        <v>-4.04</v>
      </c>
      <c r="C258" s="75">
        <v>3.2</v>
      </c>
      <c r="D258" s="75">
        <v>0.05</v>
      </c>
      <c r="G258" s="20">
        <f t="shared" si="180"/>
        <v>-0.23437945981599484</v>
      </c>
      <c r="H258" s="85">
        <f t="shared" si="181"/>
        <v>-0.23360609733931381</v>
      </c>
      <c r="I258" s="21">
        <f t="shared" si="168"/>
        <v>3.9050000000000002</v>
      </c>
      <c r="J258" s="21">
        <f t="shared" si="170"/>
        <v>3.9283333333333332</v>
      </c>
      <c r="K258" s="26">
        <f t="shared" si="171"/>
        <v>3.8594444444444442</v>
      </c>
      <c r="L258" s="26">
        <f t="shared" si="172"/>
        <v>-6.8888888888888999E-2</v>
      </c>
      <c r="M258" s="65">
        <f t="shared" si="173"/>
        <v>-4.5555555555556015E-2</v>
      </c>
      <c r="O258" s="14">
        <f t="shared" si="162"/>
        <v>-0.53225736200335538</v>
      </c>
      <c r="P258" s="57">
        <f t="shared" si="157"/>
        <v>3.0100000000000001E-3</v>
      </c>
      <c r="U258" s="20">
        <f t="shared" si="182"/>
        <v>-1.9496974332479846</v>
      </c>
      <c r="V258" s="20">
        <f t="shared" si="182"/>
        <v>-1.9473773458179418</v>
      </c>
      <c r="W258" s="21">
        <f t="shared" si="174"/>
        <v>4.17</v>
      </c>
      <c r="X258" s="21">
        <f t="shared" si="176"/>
        <v>4.085</v>
      </c>
      <c r="Y258" s="26">
        <f t="shared" si="177"/>
        <v>3.7961111111111112</v>
      </c>
      <c r="Z258" s="26">
        <f t="shared" si="178"/>
        <v>-0.28888888888888875</v>
      </c>
      <c r="AA258" s="65">
        <f t="shared" si="179"/>
        <v>-0.37388888888888872</v>
      </c>
      <c r="AB258" s="36"/>
      <c r="AC258" s="14"/>
      <c r="AD258" s="57"/>
      <c r="AE258" s="41"/>
      <c r="AF258" s="14"/>
      <c r="AI258" s="20">
        <f t="shared" si="159"/>
        <v>-1.8336930617439986</v>
      </c>
      <c r="AJ258" s="20">
        <f t="shared" si="160"/>
        <v>-1.8267327994538687</v>
      </c>
      <c r="AK258" s="21">
        <f t="shared" si="161"/>
        <v>3.6616666666666666</v>
      </c>
      <c r="AL258" s="21">
        <f t="shared" si="163"/>
        <v>3.6616666666666666</v>
      </c>
      <c r="AM258" s="26">
        <f t="shared" si="164"/>
        <v>3.7292962962962957</v>
      </c>
      <c r="AN258" s="26">
        <f t="shared" si="165"/>
        <v>6.762962962962904E-2</v>
      </c>
      <c r="AO258" s="65">
        <f t="shared" si="166"/>
        <v>6.762962962962904E-2</v>
      </c>
      <c r="AP258" s="36"/>
      <c r="AQ258" s="14">
        <f t="shared" si="155"/>
        <v>0.69200224698030888</v>
      </c>
      <c r="AR258" s="57">
        <f t="shared" si="167"/>
        <v>-3.9600000000000003E-2</v>
      </c>
      <c r="AS258" s="14"/>
      <c r="AT258" s="14"/>
      <c r="AU258" s="23"/>
      <c r="AV258" s="9"/>
      <c r="AW258" s="9"/>
      <c r="AX258" s="9"/>
      <c r="BA258" s="9"/>
      <c r="BB258" s="9"/>
      <c r="BC258" s="9"/>
      <c r="BD258" s="38"/>
      <c r="BE258" s="9"/>
      <c r="BF258" s="9"/>
      <c r="BG258" s="9"/>
      <c r="BH258" s="9"/>
      <c r="BI258" s="9"/>
    </row>
    <row r="259" spans="1:61" ht="15.75">
      <c r="A259" s="70">
        <f t="shared" si="156"/>
        <v>4.9999999999998934E-3</v>
      </c>
      <c r="B259" s="5">
        <v>-4.0350000000000001</v>
      </c>
      <c r="C259" s="75">
        <v>3.17</v>
      </c>
      <c r="D259" s="75">
        <v>0.05</v>
      </c>
      <c r="G259" s="20">
        <f t="shared" si="180"/>
        <v>-0.23283273486263278</v>
      </c>
      <c r="H259" s="85">
        <f t="shared" si="181"/>
        <v>-0.23205937238595176</v>
      </c>
      <c r="I259" s="21">
        <f t="shared" si="168"/>
        <v>4.17</v>
      </c>
      <c r="J259" s="21">
        <f t="shared" si="170"/>
        <v>4.1116666666666664</v>
      </c>
      <c r="K259" s="26">
        <f t="shared" si="171"/>
        <v>3.9538888888888888</v>
      </c>
      <c r="L259" s="26">
        <f t="shared" si="172"/>
        <v>-0.15777777777777757</v>
      </c>
      <c r="M259" s="65">
        <f t="shared" si="173"/>
        <v>-0.21611111111111114</v>
      </c>
      <c r="O259" s="14">
        <f t="shared" si="162"/>
        <v>0.13644001213245455</v>
      </c>
      <c r="P259" s="57">
        <f t="shared" si="157"/>
        <v>3.0100000000000001E-3</v>
      </c>
      <c r="U259" s="20">
        <f t="shared" si="182"/>
        <v>-1.9450572583878984</v>
      </c>
      <c r="V259" s="20">
        <f t="shared" si="182"/>
        <v>-1.9427371709578556</v>
      </c>
      <c r="W259" s="21">
        <f t="shared" si="174"/>
        <v>4.0250000000000004</v>
      </c>
      <c r="X259" s="21">
        <f t="shared" si="176"/>
        <v>3.9133333333333336</v>
      </c>
      <c r="Y259" s="26">
        <f t="shared" si="177"/>
        <v>3.7849999999999997</v>
      </c>
      <c r="Z259" s="26">
        <f t="shared" si="178"/>
        <v>-0.12833333333333385</v>
      </c>
      <c r="AA259" s="65">
        <f t="shared" si="179"/>
        <v>-0.24000000000000066</v>
      </c>
      <c r="AB259" s="36"/>
      <c r="AC259" s="14"/>
      <c r="AD259" s="57"/>
      <c r="AE259" s="41"/>
      <c r="AF259" s="14"/>
      <c r="AI259" s="20">
        <f t="shared" si="159"/>
        <v>-1.8197725371637401</v>
      </c>
      <c r="AJ259" s="20">
        <f t="shared" si="160"/>
        <v>-1.8128122748736102</v>
      </c>
      <c r="AK259" s="21">
        <f t="shared" si="161"/>
        <v>3.69</v>
      </c>
      <c r="AL259" s="21">
        <f t="shared" si="163"/>
        <v>3.7544444444444447</v>
      </c>
      <c r="AM259" s="26">
        <f t="shared" si="164"/>
        <v>3.7304074074074074</v>
      </c>
      <c r="AN259" s="26">
        <f t="shared" si="165"/>
        <v>-2.4037037037037301E-2</v>
      </c>
      <c r="AO259" s="65">
        <f t="shared" si="166"/>
        <v>4.0407407407407447E-2</v>
      </c>
      <c r="AP259" s="36"/>
      <c r="AQ259" s="14">
        <f t="shared" ref="AQ259:AQ322" si="183" xml:space="preserve"> SIN((2*PI()*(AJ259+AR259)/0.125284721222326) + 1.728475865)</f>
        <v>6.607909220500939E-2</v>
      </c>
      <c r="AR259" s="57">
        <f t="shared" si="167"/>
        <v>-3.9600000000000003E-2</v>
      </c>
      <c r="AS259" s="14"/>
      <c r="AT259" s="14"/>
      <c r="AU259" s="23"/>
      <c r="AV259" s="9"/>
      <c r="AW259" s="9"/>
      <c r="AX259" s="9"/>
      <c r="BA259" s="9"/>
      <c r="BB259" s="9"/>
      <c r="BC259" s="9"/>
      <c r="BD259" s="38"/>
      <c r="BE259" s="9"/>
      <c r="BF259" s="9"/>
      <c r="BG259" s="9"/>
      <c r="BH259" s="9"/>
      <c r="BI259" s="9"/>
    </row>
    <row r="260" spans="1:61" ht="15.75">
      <c r="A260" s="70">
        <f t="shared" ref="A260:A323" si="184">B260-B259</f>
        <v>4.9999999999998934E-3</v>
      </c>
      <c r="B260" s="5">
        <v>-4.03</v>
      </c>
      <c r="C260" s="75">
        <v>3.12</v>
      </c>
      <c r="D260" s="75">
        <v>0.04</v>
      </c>
      <c r="G260" s="20">
        <f t="shared" si="180"/>
        <v>-0.23128600990927073</v>
      </c>
      <c r="H260" s="85">
        <f t="shared" si="181"/>
        <v>-0.2305126474325897</v>
      </c>
      <c r="I260" s="21">
        <f t="shared" si="168"/>
        <v>4.26</v>
      </c>
      <c r="J260" s="21">
        <f t="shared" si="170"/>
        <v>4.1499999999999995</v>
      </c>
      <c r="K260" s="26">
        <f t="shared" si="171"/>
        <v>4.0494444444444442</v>
      </c>
      <c r="L260" s="26">
        <f t="shared" si="172"/>
        <v>-0.10055555555555529</v>
      </c>
      <c r="M260" s="65">
        <f t="shared" si="173"/>
        <v>-0.21055555555555561</v>
      </c>
      <c r="O260" s="14">
        <f t="shared" si="162"/>
        <v>0.74129558822964903</v>
      </c>
      <c r="P260" s="57">
        <f t="shared" ref="P260:P323" si="185">P259</f>
        <v>3.0100000000000001E-3</v>
      </c>
      <c r="U260" s="20">
        <f t="shared" ref="U260:V275" si="186">U259 + 0.00464017486008615</f>
        <v>-1.9404170835278123</v>
      </c>
      <c r="V260" s="20">
        <f t="shared" si="186"/>
        <v>-1.9380969960977694</v>
      </c>
      <c r="W260" s="21">
        <f t="shared" si="174"/>
        <v>3.5449999999999999</v>
      </c>
      <c r="X260" s="21">
        <f t="shared" si="176"/>
        <v>3.6850000000000001</v>
      </c>
      <c r="Y260" s="26">
        <f t="shared" si="177"/>
        <v>3.7616666666666672</v>
      </c>
      <c r="Z260" s="26">
        <f t="shared" si="178"/>
        <v>7.6666666666667105E-2</v>
      </c>
      <c r="AA260" s="65">
        <f t="shared" si="179"/>
        <v>0.21666666666666723</v>
      </c>
      <c r="AB260" s="36"/>
      <c r="AC260" s="14"/>
      <c r="AD260" s="57"/>
      <c r="AE260" s="41"/>
      <c r="AF260" s="14"/>
      <c r="AI260" s="20">
        <f t="shared" ref="AI260:AI323" si="187">AI259 + 0.0139205245802584</f>
        <v>-1.8058520125834816</v>
      </c>
      <c r="AJ260" s="20">
        <f t="shared" ref="AJ260:AJ323" si="188">AJ259 + 0.0139205245802584</f>
        <v>-1.7988917502933517</v>
      </c>
      <c r="AK260" s="21">
        <f t="shared" si="161"/>
        <v>3.9116666666666666</v>
      </c>
      <c r="AL260" s="21">
        <f t="shared" si="163"/>
        <v>3.8045555555555555</v>
      </c>
      <c r="AM260" s="26">
        <f t="shared" si="164"/>
        <v>3.7222592592592596</v>
      </c>
      <c r="AN260" s="26">
        <f t="shared" si="165"/>
        <v>-8.2296296296295868E-2</v>
      </c>
      <c r="AO260" s="65">
        <f t="shared" si="166"/>
        <v>-0.18940740740740702</v>
      </c>
      <c r="AP260" s="36"/>
      <c r="AQ260" s="14">
        <f t="shared" si="183"/>
        <v>-0.59076320420029904</v>
      </c>
      <c r="AR260" s="57">
        <f t="shared" si="167"/>
        <v>-3.9600000000000003E-2</v>
      </c>
      <c r="AS260" s="14"/>
      <c r="AT260" s="14"/>
      <c r="AU260" s="23"/>
      <c r="AV260" s="9"/>
      <c r="AW260" s="9"/>
      <c r="AX260" s="9"/>
      <c r="BA260" s="9"/>
      <c r="BB260" s="9"/>
      <c r="BC260" s="9"/>
      <c r="BD260" s="38"/>
      <c r="BE260" s="9"/>
      <c r="BF260" s="9"/>
      <c r="BG260" s="9"/>
      <c r="BH260" s="9"/>
      <c r="BI260" s="9"/>
    </row>
    <row r="261" spans="1:61" ht="15.75">
      <c r="A261" s="70">
        <f t="shared" si="184"/>
        <v>4.9999999999998934E-3</v>
      </c>
      <c r="B261" s="5">
        <v>-4.0250000000000004</v>
      </c>
      <c r="C261" s="75">
        <v>3.02</v>
      </c>
      <c r="D261" s="75">
        <v>0.04</v>
      </c>
      <c r="G261" s="20">
        <f t="shared" si="180"/>
        <v>-0.22973928495590867</v>
      </c>
      <c r="H261" s="85">
        <f t="shared" si="181"/>
        <v>-0.22896592247922765</v>
      </c>
      <c r="I261" s="21">
        <f t="shared" si="168"/>
        <v>4.0199999999999996</v>
      </c>
      <c r="J261" s="21">
        <f t="shared" si="170"/>
        <v>4.1566666666666663</v>
      </c>
      <c r="K261" s="26">
        <f t="shared" si="171"/>
        <v>4.1466666666666665</v>
      </c>
      <c r="L261" s="26">
        <f t="shared" si="172"/>
        <v>-9.9999999999997868E-3</v>
      </c>
      <c r="M261" s="65">
        <f t="shared" si="173"/>
        <v>0.12666666666666693</v>
      </c>
      <c r="O261" s="14">
        <f t="shared" si="162"/>
        <v>0.99929072001141972</v>
      </c>
      <c r="P261" s="57">
        <f t="shared" si="185"/>
        <v>3.0100000000000001E-3</v>
      </c>
      <c r="U261" s="20">
        <f t="shared" si="186"/>
        <v>-1.9357769086677261</v>
      </c>
      <c r="V261" s="20">
        <f t="shared" si="186"/>
        <v>-1.9334568212376833</v>
      </c>
      <c r="W261" s="21">
        <f t="shared" si="174"/>
        <v>3.4850000000000003</v>
      </c>
      <c r="X261" s="21">
        <f t="shared" si="176"/>
        <v>3.5083333333333333</v>
      </c>
      <c r="Y261" s="26">
        <f t="shared" si="177"/>
        <v>3.7472222222222222</v>
      </c>
      <c r="Z261" s="26">
        <f t="shared" si="178"/>
        <v>0.23888888888888893</v>
      </c>
      <c r="AA261" s="65">
        <f t="shared" si="179"/>
        <v>0.26222222222222191</v>
      </c>
      <c r="AB261" s="36"/>
      <c r="AC261" s="14"/>
      <c r="AD261" s="57"/>
      <c r="AE261" s="41"/>
      <c r="AF261" s="14"/>
      <c r="AI261" s="20">
        <f t="shared" si="187"/>
        <v>-1.7919314880032231</v>
      </c>
      <c r="AJ261" s="20">
        <f t="shared" si="188"/>
        <v>-1.7849712257130932</v>
      </c>
      <c r="AK261" s="21">
        <f t="shared" si="161"/>
        <v>3.8119999999999998</v>
      </c>
      <c r="AL261" s="21">
        <f t="shared" si="163"/>
        <v>3.7395555555555551</v>
      </c>
      <c r="AM261" s="26">
        <f t="shared" si="164"/>
        <v>3.7320000000000002</v>
      </c>
      <c r="AN261" s="26">
        <f t="shared" si="165"/>
        <v>-7.5555555555548715E-3</v>
      </c>
      <c r="AO261" s="65">
        <f t="shared" si="166"/>
        <v>-7.9999999999999627E-2</v>
      </c>
      <c r="AP261" s="36"/>
      <c r="AQ261" s="14">
        <f t="shared" si="183"/>
        <v>-0.97118083175863001</v>
      </c>
      <c r="AR261" s="57">
        <f t="shared" si="167"/>
        <v>-3.9600000000000003E-2</v>
      </c>
      <c r="AS261" s="14"/>
      <c r="AT261" s="14"/>
      <c r="AU261" s="23"/>
      <c r="AV261" s="9"/>
      <c r="AW261" s="9"/>
      <c r="AX261" s="9"/>
      <c r="BA261" s="9"/>
      <c r="BB261" s="9"/>
      <c r="BC261" s="9"/>
      <c r="BD261" s="38"/>
      <c r="BE261" s="9"/>
      <c r="BF261" s="9"/>
      <c r="BG261" s="9"/>
      <c r="BH261" s="9"/>
      <c r="BI261" s="9"/>
    </row>
    <row r="262" spans="1:61" ht="15.75">
      <c r="A262" s="70">
        <f t="shared" si="184"/>
        <v>5.0000000000007816E-3</v>
      </c>
      <c r="B262" s="5">
        <v>-4.0199999999999996</v>
      </c>
      <c r="C262" s="75">
        <v>3.07</v>
      </c>
      <c r="D262" s="75">
        <v>0.05</v>
      </c>
      <c r="G262" s="20">
        <f t="shared" si="180"/>
        <v>-0.22819256000254662</v>
      </c>
      <c r="H262" s="85">
        <f t="shared" si="181"/>
        <v>-0.22741919752586559</v>
      </c>
      <c r="I262" s="21">
        <f t="shared" si="168"/>
        <v>4.1900000000000004</v>
      </c>
      <c r="J262" s="21">
        <f t="shared" si="170"/>
        <v>4.166666666666667</v>
      </c>
      <c r="K262" s="26">
        <f t="shared" si="171"/>
        <v>4.2127777777777773</v>
      </c>
      <c r="L262" s="26">
        <f t="shared" si="172"/>
        <v>4.6111111111110326E-2</v>
      </c>
      <c r="M262" s="65">
        <f t="shared" si="173"/>
        <v>2.2777777777776897E-2</v>
      </c>
      <c r="O262" s="14">
        <f t="shared" si="162"/>
        <v>0.78970661802057329</v>
      </c>
      <c r="P262" s="57">
        <f t="shared" si="185"/>
        <v>3.0100000000000001E-3</v>
      </c>
      <c r="U262" s="20">
        <f t="shared" si="186"/>
        <v>-1.9311367338076399</v>
      </c>
      <c r="V262" s="20">
        <f t="shared" si="186"/>
        <v>-1.9288166463775971</v>
      </c>
      <c r="W262" s="21">
        <f t="shared" si="174"/>
        <v>3.4950000000000001</v>
      </c>
      <c r="X262" s="21">
        <f t="shared" si="176"/>
        <v>3.5183333333333331</v>
      </c>
      <c r="Y262" s="26">
        <f t="shared" si="177"/>
        <v>3.7194444444444446</v>
      </c>
      <c r="Z262" s="26">
        <f t="shared" si="178"/>
        <v>0.20111111111111146</v>
      </c>
      <c r="AA262" s="65">
        <f t="shared" si="179"/>
        <v>0.22444444444444445</v>
      </c>
      <c r="AB262" s="36"/>
      <c r="AC262" s="14"/>
      <c r="AD262" s="57"/>
      <c r="AE262" s="41"/>
      <c r="AF262" s="14"/>
      <c r="AI262" s="20">
        <f t="shared" si="187"/>
        <v>-1.7780109634229646</v>
      </c>
      <c r="AJ262" s="20">
        <f t="shared" si="188"/>
        <v>-1.7710507011328347</v>
      </c>
      <c r="AK262" s="21">
        <f t="shared" si="161"/>
        <v>3.4949999999999997</v>
      </c>
      <c r="AL262" s="21">
        <f t="shared" si="163"/>
        <v>3.6743333333333332</v>
      </c>
      <c r="AM262" s="26">
        <f t="shared" si="164"/>
        <v>3.7440740740740739</v>
      </c>
      <c r="AN262" s="26">
        <f t="shared" si="165"/>
        <v>6.9740740740740659E-2</v>
      </c>
      <c r="AO262" s="65">
        <f t="shared" si="166"/>
        <v>0.24907407407407423</v>
      </c>
      <c r="AP262" s="36"/>
      <c r="AQ262" s="14">
        <f t="shared" si="183"/>
        <v>-0.89717215466442801</v>
      </c>
      <c r="AR262" s="57">
        <f t="shared" si="167"/>
        <v>-3.9600000000000003E-2</v>
      </c>
      <c r="AS262" s="14"/>
      <c r="AT262" s="14"/>
      <c r="AU262" s="23"/>
      <c r="AV262" s="9"/>
      <c r="AW262" s="9"/>
      <c r="AX262" s="9"/>
      <c r="BA262" s="9"/>
      <c r="BB262" s="9"/>
      <c r="BC262" s="9"/>
      <c r="BD262" s="38"/>
      <c r="BE262" s="9"/>
      <c r="BF262" s="9"/>
      <c r="BG262" s="9"/>
      <c r="BH262" s="9"/>
      <c r="BI262" s="9"/>
    </row>
    <row r="263" spans="1:61" ht="15.75">
      <c r="A263" s="70">
        <f t="shared" si="184"/>
        <v>4.9999999999998934E-3</v>
      </c>
      <c r="B263" s="5">
        <v>-4.0149999999999997</v>
      </c>
      <c r="C263" s="75">
        <v>2.95</v>
      </c>
      <c r="D263" s="75">
        <v>0.05</v>
      </c>
      <c r="G263" s="20">
        <f t="shared" si="180"/>
        <v>-0.22664583504918456</v>
      </c>
      <c r="H263" s="85">
        <f t="shared" si="181"/>
        <v>-0.22587247257250354</v>
      </c>
      <c r="I263" s="21">
        <f t="shared" si="168"/>
        <v>4.29</v>
      </c>
      <c r="J263" s="21">
        <f t="shared" si="170"/>
        <v>4.2716666666666674</v>
      </c>
      <c r="K263" s="26">
        <f t="shared" si="171"/>
        <v>4.2188888888888894</v>
      </c>
      <c r="L263" s="26">
        <f t="shared" si="172"/>
        <v>-5.2777777777778034E-2</v>
      </c>
      <c r="M263" s="65">
        <f t="shared" si="173"/>
        <v>-7.1111111111110681E-2</v>
      </c>
      <c r="O263" s="14">
        <f t="shared" si="162"/>
        <v>0.21061001284645031</v>
      </c>
      <c r="P263" s="57">
        <f t="shared" si="185"/>
        <v>3.0100000000000001E-3</v>
      </c>
      <c r="U263" s="20">
        <f t="shared" si="186"/>
        <v>-1.9264965589475538</v>
      </c>
      <c r="V263" s="20">
        <f t="shared" si="186"/>
        <v>-1.9241764715175109</v>
      </c>
      <c r="W263" s="21">
        <f t="shared" si="174"/>
        <v>3.5750000000000002</v>
      </c>
      <c r="X263" s="21">
        <f t="shared" si="176"/>
        <v>3.58</v>
      </c>
      <c r="Y263" s="26">
        <f t="shared" si="177"/>
        <v>3.6916666666666669</v>
      </c>
      <c r="Z263" s="26">
        <f t="shared" si="178"/>
        <v>0.1116666666666668</v>
      </c>
      <c r="AA263" s="65">
        <f t="shared" si="179"/>
        <v>0.1166666666666667</v>
      </c>
      <c r="AB263" s="36"/>
      <c r="AC263" s="14"/>
      <c r="AD263" s="57"/>
      <c r="AE263" s="41"/>
      <c r="AF263" s="14"/>
      <c r="AI263" s="20">
        <f t="shared" si="187"/>
        <v>-1.7640904388427061</v>
      </c>
      <c r="AJ263" s="20">
        <f t="shared" si="188"/>
        <v>-1.7571301765525762</v>
      </c>
      <c r="AK263" s="21">
        <f t="shared" ref="AK263:AK326" si="189">AVERAGEIFS(d18O,KyrBP,"&gt;"&amp;AI263,KyrBP,"&lt;="&amp;AI264)</f>
        <v>3.7160000000000002</v>
      </c>
      <c r="AL263" s="21">
        <f t="shared" si="163"/>
        <v>3.7092222222222229</v>
      </c>
      <c r="AM263" s="26">
        <f t="shared" si="164"/>
        <v>3.7838888888888889</v>
      </c>
      <c r="AN263" s="26">
        <f t="shared" si="165"/>
        <v>7.4666666666665993E-2</v>
      </c>
      <c r="AO263" s="65">
        <f t="shared" si="166"/>
        <v>6.7888888888888665E-2</v>
      </c>
      <c r="AP263" s="36"/>
      <c r="AQ263" s="14">
        <f t="shared" si="183"/>
        <v>-0.40336665544489209</v>
      </c>
      <c r="AR263" s="57">
        <f t="shared" si="167"/>
        <v>-3.9600000000000003E-2</v>
      </c>
      <c r="AS263" s="14"/>
      <c r="AT263" s="14"/>
      <c r="AU263" s="23"/>
      <c r="AV263" s="9"/>
      <c r="AW263" s="9"/>
      <c r="AX263" s="9"/>
      <c r="BA263" s="9"/>
      <c r="BB263" s="9"/>
      <c r="BC263" s="9"/>
      <c r="BD263" s="38"/>
      <c r="BE263" s="9"/>
      <c r="BF263" s="9"/>
      <c r="BG263" s="9"/>
      <c r="BH263" s="9"/>
      <c r="BI263" s="9"/>
    </row>
    <row r="264" spans="1:61" ht="15.75">
      <c r="A264" s="70">
        <f t="shared" si="184"/>
        <v>4.9999999999998934E-3</v>
      </c>
      <c r="B264" s="5">
        <v>-4.01</v>
      </c>
      <c r="C264" s="75">
        <v>2.96</v>
      </c>
      <c r="D264" s="75">
        <v>0.06</v>
      </c>
      <c r="G264" s="20">
        <f t="shared" si="180"/>
        <v>-0.22509911009582251</v>
      </c>
      <c r="H264" s="85">
        <f t="shared" si="181"/>
        <v>-0.22432574761914148</v>
      </c>
      <c r="I264" s="21">
        <f t="shared" si="168"/>
        <v>4.335</v>
      </c>
      <c r="J264" s="21">
        <f t="shared" si="170"/>
        <v>4.3550000000000004</v>
      </c>
      <c r="K264" s="26">
        <f t="shared" si="171"/>
        <v>4.1688888888888886</v>
      </c>
      <c r="L264" s="26">
        <f t="shared" si="172"/>
        <v>-0.18611111111111178</v>
      </c>
      <c r="M264" s="65">
        <f t="shared" si="173"/>
        <v>-0.16611111111111132</v>
      </c>
      <c r="O264" s="14">
        <f t="shared" ref="O264:O327" si="190" xml:space="preserve"> SIN((2*PI()*(H264+P264)/0.0139205245802584) + 2.989911921)</f>
        <v>-0.46703335800808465</v>
      </c>
      <c r="P264" s="57">
        <f t="shared" si="185"/>
        <v>3.0100000000000001E-3</v>
      </c>
      <c r="U264" s="20">
        <f t="shared" si="186"/>
        <v>-1.9218563840874676</v>
      </c>
      <c r="V264" s="20">
        <f t="shared" si="186"/>
        <v>-1.9195362966574248</v>
      </c>
      <c r="W264" s="21">
        <f t="shared" si="174"/>
        <v>3.67</v>
      </c>
      <c r="X264" s="21">
        <f t="shared" si="176"/>
        <v>3.6483333333333334</v>
      </c>
      <c r="Y264" s="26">
        <f t="shared" si="177"/>
        <v>3.6861111111111118</v>
      </c>
      <c r="Z264" s="26">
        <f t="shared" si="178"/>
        <v>3.7777777777778354E-2</v>
      </c>
      <c r="AA264" s="65">
        <f t="shared" si="179"/>
        <v>1.6111111111111853E-2</v>
      </c>
      <c r="AB264" s="36"/>
      <c r="AC264" s="14"/>
      <c r="AD264" s="57"/>
      <c r="AE264" s="41"/>
      <c r="AF264" s="14"/>
      <c r="AI264" s="20">
        <f t="shared" si="187"/>
        <v>-1.7501699142624476</v>
      </c>
      <c r="AJ264" s="20">
        <f t="shared" si="188"/>
        <v>-1.7432096519723177</v>
      </c>
      <c r="AK264" s="21">
        <f t="shared" si="189"/>
        <v>3.9166666666666674</v>
      </c>
      <c r="AL264" s="21">
        <f t="shared" si="163"/>
        <v>3.794777777777778</v>
      </c>
      <c r="AM264" s="26">
        <f t="shared" si="164"/>
        <v>3.7821111111111114</v>
      </c>
      <c r="AN264" s="26">
        <f t="shared" si="165"/>
        <v>-1.2666666666666604E-2</v>
      </c>
      <c r="AO264" s="65">
        <f t="shared" si="166"/>
        <v>-0.13455555555555598</v>
      </c>
      <c r="AP264" s="36"/>
      <c r="AQ264" s="14">
        <f t="shared" si="183"/>
        <v>0.27917858477834084</v>
      </c>
      <c r="AR264" s="57">
        <f t="shared" si="167"/>
        <v>-3.9600000000000003E-2</v>
      </c>
      <c r="AS264" s="14"/>
      <c r="AT264" s="14"/>
      <c r="AU264" s="23"/>
      <c r="AV264" s="9"/>
      <c r="AW264" s="9"/>
      <c r="AX264" s="9"/>
      <c r="BA264" s="9"/>
      <c r="BB264" s="9"/>
      <c r="BC264" s="9"/>
      <c r="BD264" s="38"/>
      <c r="BE264" s="9"/>
      <c r="BF264" s="9"/>
      <c r="BG264" s="9"/>
      <c r="BH264" s="9"/>
      <c r="BI264" s="9"/>
    </row>
    <row r="265" spans="1:61" ht="15.75">
      <c r="A265" s="70">
        <f t="shared" si="184"/>
        <v>4.9999999999998934E-3</v>
      </c>
      <c r="B265" s="5">
        <v>-4.0049999999999999</v>
      </c>
      <c r="C265" s="75">
        <v>3.16</v>
      </c>
      <c r="D265" s="75">
        <v>0.06</v>
      </c>
      <c r="G265" s="20">
        <f t="shared" si="180"/>
        <v>-0.22355238514246045</v>
      </c>
      <c r="H265" s="85">
        <f t="shared" si="181"/>
        <v>-0.22277902266577942</v>
      </c>
      <c r="I265" s="21">
        <f t="shared" si="168"/>
        <v>4.4400000000000004</v>
      </c>
      <c r="J265" s="21">
        <f t="shared" si="170"/>
        <v>4.3600000000000003</v>
      </c>
      <c r="K265" s="26">
        <f t="shared" si="171"/>
        <v>4.0850000000000009</v>
      </c>
      <c r="L265" s="26">
        <f t="shared" si="172"/>
        <v>-0.27499999999999947</v>
      </c>
      <c r="M265" s="65">
        <f t="shared" si="173"/>
        <v>-0.35499999999999954</v>
      </c>
      <c r="O265" s="14">
        <f t="shared" si="190"/>
        <v>-0.92614663015302978</v>
      </c>
      <c r="P265" s="57">
        <f t="shared" si="185"/>
        <v>3.0100000000000001E-3</v>
      </c>
      <c r="U265" s="20">
        <f t="shared" si="186"/>
        <v>-1.9172162092273815</v>
      </c>
      <c r="V265" s="20">
        <f t="shared" si="186"/>
        <v>-1.9148961217973386</v>
      </c>
      <c r="W265" s="21">
        <f t="shared" si="174"/>
        <v>3.7</v>
      </c>
      <c r="X265" s="21">
        <f t="shared" si="176"/>
        <v>3.7266666666666666</v>
      </c>
      <c r="Y265" s="26">
        <f t="shared" si="177"/>
        <v>3.7050000000000001</v>
      </c>
      <c r="Z265" s="26">
        <f t="shared" si="178"/>
        <v>-2.1666666666666501E-2</v>
      </c>
      <c r="AA265" s="65">
        <f t="shared" si="179"/>
        <v>4.9999999999998934E-3</v>
      </c>
      <c r="AB265" s="36"/>
      <c r="AC265" s="14"/>
      <c r="AD265" s="57"/>
      <c r="AE265" s="41"/>
      <c r="AF265" s="14"/>
      <c r="AI265" s="20">
        <f t="shared" si="187"/>
        <v>-1.7362493896821891</v>
      </c>
      <c r="AJ265" s="20">
        <f t="shared" si="188"/>
        <v>-1.7292891273920592</v>
      </c>
      <c r="AK265" s="21">
        <f t="shared" si="189"/>
        <v>3.7516666666666665</v>
      </c>
      <c r="AL265" s="21">
        <f t="shared" si="163"/>
        <v>3.8034444444444446</v>
      </c>
      <c r="AM265" s="26">
        <f t="shared" si="164"/>
        <v>3.7654444444444439</v>
      </c>
      <c r="AN265" s="26">
        <f t="shared" si="165"/>
        <v>-3.80000000000007E-2</v>
      </c>
      <c r="AO265" s="65">
        <f t="shared" si="166"/>
        <v>1.3777777777777445E-2</v>
      </c>
      <c r="AP265" s="36"/>
      <c r="AQ265" s="14">
        <f t="shared" si="183"/>
        <v>0.8310930624594085</v>
      </c>
      <c r="AR265" s="57">
        <f t="shared" si="167"/>
        <v>-3.9600000000000003E-2</v>
      </c>
      <c r="AS265" s="14"/>
      <c r="AT265" s="14"/>
      <c r="AU265" s="23"/>
      <c r="AV265" s="9"/>
      <c r="AW265" s="9"/>
      <c r="AX265" s="9"/>
      <c r="BA265" s="9"/>
      <c r="BB265" s="9"/>
      <c r="BC265" s="9"/>
      <c r="BD265" s="38"/>
      <c r="BE265" s="9"/>
      <c r="BF265" s="9"/>
      <c r="BG265" s="9"/>
      <c r="BH265" s="9"/>
      <c r="BI265" s="9"/>
    </row>
    <row r="266" spans="1:61" ht="15.75">
      <c r="A266" s="70">
        <f t="shared" si="184"/>
        <v>4.9999999999998934E-3</v>
      </c>
      <c r="B266" s="5">
        <v>-4</v>
      </c>
      <c r="C266" s="75">
        <v>3.23</v>
      </c>
      <c r="D266" s="75">
        <v>0.05</v>
      </c>
      <c r="G266" s="20">
        <f t="shared" si="180"/>
        <v>-0.2220056601890984</v>
      </c>
      <c r="H266" s="85">
        <f t="shared" si="181"/>
        <v>-0.22123229771241737</v>
      </c>
      <c r="I266" s="21">
        <f t="shared" si="168"/>
        <v>4.3049999999999997</v>
      </c>
      <c r="J266" s="21">
        <f t="shared" si="170"/>
        <v>4.2350000000000003</v>
      </c>
      <c r="K266" s="26">
        <f t="shared" si="171"/>
        <v>4.0316666666666672</v>
      </c>
      <c r="L266" s="26">
        <f t="shared" si="172"/>
        <v>-0.20333333333333314</v>
      </c>
      <c r="M266" s="65">
        <f t="shared" si="173"/>
        <v>-0.27333333333333254</v>
      </c>
      <c r="O266" s="14">
        <f t="shared" si="190"/>
        <v>-0.95190560107609923</v>
      </c>
      <c r="P266" s="57">
        <f t="shared" si="185"/>
        <v>3.0100000000000001E-3</v>
      </c>
      <c r="U266" s="20">
        <f t="shared" si="186"/>
        <v>-1.9125760343672953</v>
      </c>
      <c r="V266" s="20">
        <f t="shared" si="186"/>
        <v>-1.9102559469372524</v>
      </c>
      <c r="W266" s="21">
        <f t="shared" si="174"/>
        <v>3.81</v>
      </c>
      <c r="X266" s="21">
        <f t="shared" si="176"/>
        <v>3.81</v>
      </c>
      <c r="Y266" s="26">
        <f t="shared" si="177"/>
        <v>3.722777777777778</v>
      </c>
      <c r="Z266" s="26">
        <f t="shared" si="178"/>
        <v>-8.722222222222209E-2</v>
      </c>
      <c r="AA266" s="65">
        <f t="shared" si="179"/>
        <v>-8.722222222222209E-2</v>
      </c>
      <c r="AB266" s="36"/>
      <c r="AC266" s="14"/>
      <c r="AD266" s="57"/>
      <c r="AE266" s="41"/>
      <c r="AF266" s="14"/>
      <c r="AI266" s="20">
        <f t="shared" si="187"/>
        <v>-1.7223288651019306</v>
      </c>
      <c r="AJ266" s="20">
        <f t="shared" si="188"/>
        <v>-1.7153686028118007</v>
      </c>
      <c r="AK266" s="21">
        <f t="shared" si="189"/>
        <v>3.742</v>
      </c>
      <c r="AL266" s="21">
        <f t="shared" si="163"/>
        <v>3.8378888888888887</v>
      </c>
      <c r="AM266" s="26">
        <f t="shared" si="164"/>
        <v>3.8025555555555552</v>
      </c>
      <c r="AN266" s="26">
        <f t="shared" si="165"/>
        <v>-3.5333333333333439E-2</v>
      </c>
      <c r="AO266" s="65">
        <f t="shared" si="166"/>
        <v>6.0555555555555252E-2</v>
      </c>
      <c r="AP266" s="36"/>
      <c r="AQ266" s="14">
        <f t="shared" si="183"/>
        <v>0.99412985964519929</v>
      </c>
      <c r="AR266" s="57">
        <f t="shared" si="167"/>
        <v>-3.9600000000000003E-2</v>
      </c>
      <c r="AS266" s="14"/>
      <c r="AT266" s="14"/>
      <c r="AU266" s="23"/>
      <c r="AV266" s="9"/>
      <c r="AW266" s="9"/>
      <c r="AX266" s="9"/>
      <c r="BA266" s="9"/>
      <c r="BB266" s="9"/>
      <c r="BC266" s="9"/>
      <c r="BD266" s="38"/>
      <c r="BE266" s="9"/>
      <c r="BF266" s="9"/>
      <c r="BG266" s="9"/>
      <c r="BH266" s="9"/>
      <c r="BI266" s="9"/>
    </row>
    <row r="267" spans="1:61" ht="15.75">
      <c r="A267" s="70">
        <f t="shared" si="184"/>
        <v>4.9999999999998934E-3</v>
      </c>
      <c r="B267" s="5">
        <v>-3.9950000000000001</v>
      </c>
      <c r="C267" s="75">
        <v>3.3</v>
      </c>
      <c r="D267" s="75">
        <v>0.04</v>
      </c>
      <c r="G267" s="20">
        <f t="shared" si="180"/>
        <v>-0.22045893523573634</v>
      </c>
      <c r="H267" s="85">
        <f t="shared" si="181"/>
        <v>-0.21968557275905531</v>
      </c>
      <c r="I267" s="21">
        <f t="shared" si="168"/>
        <v>3.96</v>
      </c>
      <c r="J267" s="21">
        <f t="shared" si="170"/>
        <v>3.9950000000000006</v>
      </c>
      <c r="K267" s="26">
        <f t="shared" si="171"/>
        <v>3.9666666666666663</v>
      </c>
      <c r="L267" s="26">
        <f t="shared" si="172"/>
        <v>-2.833333333333421E-2</v>
      </c>
      <c r="M267" s="65">
        <f t="shared" si="173"/>
        <v>6.6666666666663765E-3</v>
      </c>
      <c r="O267" s="14">
        <f t="shared" si="190"/>
        <v>-0.53225736200331353</v>
      </c>
      <c r="P267" s="57">
        <f t="shared" si="185"/>
        <v>3.0100000000000001E-3</v>
      </c>
      <c r="U267" s="20">
        <f t="shared" si="186"/>
        <v>-1.9079358595072091</v>
      </c>
      <c r="V267" s="20">
        <f t="shared" si="186"/>
        <v>-1.9056157720771663</v>
      </c>
      <c r="W267" s="21">
        <f t="shared" si="174"/>
        <v>3.92</v>
      </c>
      <c r="X267" s="21">
        <f t="shared" si="176"/>
        <v>3.9016666666666668</v>
      </c>
      <c r="Y267" s="26">
        <f t="shared" si="177"/>
        <v>3.7422222222222223</v>
      </c>
      <c r="Z267" s="26">
        <f t="shared" si="178"/>
        <v>-0.1594444444444445</v>
      </c>
      <c r="AA267" s="65">
        <f t="shared" si="179"/>
        <v>-0.17777777777777759</v>
      </c>
      <c r="AB267" s="36"/>
      <c r="AC267" s="14"/>
      <c r="AD267" s="57"/>
      <c r="AE267" s="41"/>
      <c r="AF267" s="14"/>
      <c r="AI267" s="20">
        <f t="shared" si="187"/>
        <v>-1.7084083405216721</v>
      </c>
      <c r="AJ267" s="20">
        <f t="shared" si="188"/>
        <v>-1.7014480782315422</v>
      </c>
      <c r="AK267" s="21">
        <f t="shared" si="189"/>
        <v>4.0200000000000005</v>
      </c>
      <c r="AL267" s="21">
        <f t="shared" ref="AL267:AL330" si="191">AVERAGE(AK266:AK268)</f>
        <v>3.8119999999999998</v>
      </c>
      <c r="AM267" s="26">
        <f t="shared" ref="AM267:AM330" si="192">AVERAGE(AK263:AK271)</f>
        <v>3.8625555555555553</v>
      </c>
      <c r="AN267" s="26">
        <f t="shared" ref="AN267:AN330" si="193">AM267-AL267</f>
        <v>5.0555555555555465E-2</v>
      </c>
      <c r="AO267" s="65">
        <f t="shared" ref="AO267:AO330" si="194">AM267-AK267</f>
        <v>-0.15744444444444516</v>
      </c>
      <c r="AP267" s="36"/>
      <c r="AQ267" s="14">
        <f t="shared" si="183"/>
        <v>0.69200224698030399</v>
      </c>
      <c r="AR267" s="57">
        <f t="shared" si="167"/>
        <v>-3.9600000000000003E-2</v>
      </c>
      <c r="AS267" s="14"/>
      <c r="AT267" s="14"/>
      <c r="AU267" s="23"/>
      <c r="AV267" s="9"/>
      <c r="AW267" s="9"/>
      <c r="AX267" s="9"/>
      <c r="BA267" s="9"/>
      <c r="BB267" s="9"/>
      <c r="BC267" s="9"/>
      <c r="BD267" s="38"/>
      <c r="BE267" s="9"/>
      <c r="BF267" s="9"/>
      <c r="BG267" s="9"/>
      <c r="BH267" s="9"/>
      <c r="BI267" s="9"/>
    </row>
    <row r="268" spans="1:61" ht="15.75">
      <c r="A268" s="70">
        <f t="shared" si="184"/>
        <v>4.9999999999998934E-3</v>
      </c>
      <c r="B268" s="5">
        <v>-3.99</v>
      </c>
      <c r="C268" s="75">
        <v>3.24</v>
      </c>
      <c r="D268" s="75">
        <v>0.06</v>
      </c>
      <c r="G268" s="20">
        <f t="shared" si="180"/>
        <v>-0.21891221028237429</v>
      </c>
      <c r="H268" s="85">
        <f t="shared" si="181"/>
        <v>-0.21813884780569326</v>
      </c>
      <c r="I268" s="21">
        <f t="shared" si="168"/>
        <v>3.72</v>
      </c>
      <c r="J268" s="21">
        <f t="shared" si="170"/>
        <v>3.7283333333333331</v>
      </c>
      <c r="K268" s="26">
        <f t="shared" si="171"/>
        <v>3.8911111111111105</v>
      </c>
      <c r="L268" s="26">
        <f t="shared" si="172"/>
        <v>0.16277777777777747</v>
      </c>
      <c r="M268" s="65">
        <f t="shared" si="173"/>
        <v>0.17111111111111033</v>
      </c>
      <c r="O268" s="14">
        <f t="shared" si="190"/>
        <v>0.13644001213248949</v>
      </c>
      <c r="P268" s="57">
        <f t="shared" si="185"/>
        <v>3.0100000000000001E-3</v>
      </c>
      <c r="U268" s="20">
        <f t="shared" si="186"/>
        <v>-1.903295684647123</v>
      </c>
      <c r="V268" s="20">
        <f t="shared" si="186"/>
        <v>-1.9009755972170801</v>
      </c>
      <c r="W268" s="21">
        <f t="shared" si="174"/>
        <v>3.9749999999999996</v>
      </c>
      <c r="X268" s="21">
        <f t="shared" si="176"/>
        <v>3.8699999999999997</v>
      </c>
      <c r="Y268" s="26">
        <f t="shared" si="177"/>
        <v>3.7549999999999994</v>
      </c>
      <c r="Z268" s="26">
        <f t="shared" si="178"/>
        <v>-0.11500000000000021</v>
      </c>
      <c r="AA268" s="65">
        <f t="shared" si="179"/>
        <v>-0.2200000000000002</v>
      </c>
      <c r="AB268" s="36"/>
      <c r="AC268" s="14"/>
      <c r="AD268" s="57"/>
      <c r="AE268" s="41"/>
      <c r="AF268" s="14"/>
      <c r="AI268" s="20">
        <f t="shared" si="187"/>
        <v>-1.6944878159414136</v>
      </c>
      <c r="AJ268" s="20">
        <f t="shared" si="188"/>
        <v>-1.6875275536512837</v>
      </c>
      <c r="AK268" s="21">
        <f t="shared" si="189"/>
        <v>3.6740000000000004</v>
      </c>
      <c r="AL268" s="21">
        <f t="shared" si="191"/>
        <v>3.8185555555555557</v>
      </c>
      <c r="AM268" s="26">
        <f t="shared" si="192"/>
        <v>3.8580000000000001</v>
      </c>
      <c r="AN268" s="26">
        <f t="shared" si="193"/>
        <v>3.9444444444444393E-2</v>
      </c>
      <c r="AO268" s="65">
        <f t="shared" si="194"/>
        <v>0.18399999999999972</v>
      </c>
      <c r="AP268" s="36"/>
      <c r="AQ268" s="14">
        <f t="shared" si="183"/>
        <v>6.6079092205002549E-2</v>
      </c>
      <c r="AR268" s="57">
        <f t="shared" ref="AR268:AR331" si="195">AR267</f>
        <v>-3.9600000000000003E-2</v>
      </c>
      <c r="AS268" s="14"/>
      <c r="AT268" s="14"/>
      <c r="AU268" s="23"/>
      <c r="AV268" s="9"/>
      <c r="AW268" s="9"/>
      <c r="AX268" s="9"/>
      <c r="BA268" s="9"/>
      <c r="BB268" s="9"/>
      <c r="BC268" s="9"/>
      <c r="BD268" s="38"/>
      <c r="BE268" s="9"/>
      <c r="BF268" s="9"/>
      <c r="BG268" s="9"/>
      <c r="BH268" s="9"/>
      <c r="BI268" s="9"/>
    </row>
    <row r="269" spans="1:61" ht="15.75">
      <c r="A269" s="70">
        <f t="shared" si="184"/>
        <v>5.0000000000003375E-3</v>
      </c>
      <c r="B269" s="5">
        <v>-3.9849999999999999</v>
      </c>
      <c r="C269" s="75">
        <v>3.06</v>
      </c>
      <c r="D269" s="75">
        <v>0.08</v>
      </c>
      <c r="G269" s="20">
        <f t="shared" si="180"/>
        <v>-0.21736548532901223</v>
      </c>
      <c r="H269" s="85">
        <f t="shared" si="181"/>
        <v>-0.2165921228523312</v>
      </c>
      <c r="I269" s="21">
        <f t="shared" si="168"/>
        <v>3.5049999999999999</v>
      </c>
      <c r="J269" s="21">
        <f t="shared" si="170"/>
        <v>3.5883333333333334</v>
      </c>
      <c r="K269" s="26">
        <f t="shared" si="171"/>
        <v>3.8077777777777775</v>
      </c>
      <c r="L269" s="26">
        <f t="shared" si="172"/>
        <v>0.21944444444444411</v>
      </c>
      <c r="M269" s="65">
        <f t="shared" si="173"/>
        <v>0.30277777777777759</v>
      </c>
      <c r="O269" s="14">
        <f t="shared" si="190"/>
        <v>0.74129558822967268</v>
      </c>
      <c r="P269" s="57">
        <f t="shared" si="185"/>
        <v>3.0100000000000001E-3</v>
      </c>
      <c r="U269" s="20">
        <f t="shared" si="186"/>
        <v>-1.8986555097870368</v>
      </c>
      <c r="V269" s="20">
        <f t="shared" si="186"/>
        <v>-1.8963354223569939</v>
      </c>
      <c r="W269" s="21">
        <f t="shared" si="174"/>
        <v>3.7149999999999999</v>
      </c>
      <c r="X269" s="21">
        <f t="shared" si="176"/>
        <v>3.7783333333333329</v>
      </c>
      <c r="Y269" s="26">
        <f t="shared" si="177"/>
        <v>3.7638888888888888</v>
      </c>
      <c r="Z269" s="26">
        <f t="shared" si="178"/>
        <v>-1.4444444444444038E-2</v>
      </c>
      <c r="AA269" s="65">
        <f t="shared" si="179"/>
        <v>4.8888888888888982E-2</v>
      </c>
      <c r="AB269" s="36"/>
      <c r="AC269" s="14"/>
      <c r="AD269" s="57"/>
      <c r="AE269" s="41"/>
      <c r="AF269" s="14"/>
      <c r="AI269" s="20">
        <f t="shared" si="187"/>
        <v>-1.6805672913611551</v>
      </c>
      <c r="AJ269" s="20">
        <f t="shared" si="188"/>
        <v>-1.6736070290710252</v>
      </c>
      <c r="AK269" s="21">
        <f t="shared" si="189"/>
        <v>3.7616666666666667</v>
      </c>
      <c r="AL269" s="21">
        <f t="shared" si="191"/>
        <v>3.8605555555555555</v>
      </c>
      <c r="AM269" s="26">
        <f t="shared" si="192"/>
        <v>3.8439259259259262</v>
      </c>
      <c r="AN269" s="26">
        <f t="shared" si="193"/>
        <v>-1.6629629629629328E-2</v>
      </c>
      <c r="AO269" s="65">
        <f t="shared" si="194"/>
        <v>8.2259259259259476E-2</v>
      </c>
      <c r="AP269" s="36"/>
      <c r="AQ269" s="14">
        <f t="shared" si="183"/>
        <v>-0.59076320420032757</v>
      </c>
      <c r="AR269" s="57">
        <f t="shared" si="195"/>
        <v>-3.9600000000000003E-2</v>
      </c>
      <c r="AS269" s="14"/>
      <c r="AT269" s="14"/>
      <c r="AU269" s="23"/>
      <c r="AV269" s="9"/>
      <c r="AW269" s="9"/>
      <c r="AX269" s="9"/>
      <c r="BA269" s="9"/>
      <c r="BB269" s="9"/>
      <c r="BC269" s="9"/>
      <c r="BD269" s="38"/>
      <c r="BE269" s="9"/>
      <c r="BF269" s="9"/>
      <c r="BG269" s="9"/>
      <c r="BH269" s="9"/>
      <c r="BI269" s="9"/>
    </row>
    <row r="270" spans="1:61" ht="15.75">
      <c r="A270" s="70">
        <f t="shared" si="184"/>
        <v>4.9999999999998934E-3</v>
      </c>
      <c r="B270" s="5">
        <v>-3.98</v>
      </c>
      <c r="C270" s="75">
        <v>3.06</v>
      </c>
      <c r="D270" s="75">
        <v>0.05</v>
      </c>
      <c r="G270" s="20">
        <f t="shared" si="180"/>
        <v>-0.21581876037565018</v>
      </c>
      <c r="H270" s="85">
        <f t="shared" si="181"/>
        <v>-0.21504539789896915</v>
      </c>
      <c r="I270" s="21">
        <f t="shared" si="168"/>
        <v>3.54</v>
      </c>
      <c r="J270" s="21">
        <f t="shared" si="170"/>
        <v>3.5500000000000003</v>
      </c>
      <c r="K270" s="26">
        <f t="shared" si="171"/>
        <v>3.7188888888888889</v>
      </c>
      <c r="L270" s="26">
        <f t="shared" si="172"/>
        <v>0.16888888888888864</v>
      </c>
      <c r="M270" s="65">
        <f t="shared" si="173"/>
        <v>0.17888888888888888</v>
      </c>
      <c r="O270" s="14">
        <f t="shared" si="190"/>
        <v>0.99929072001142161</v>
      </c>
      <c r="P270" s="57">
        <f t="shared" si="185"/>
        <v>3.0100000000000001E-3</v>
      </c>
      <c r="U270" s="20">
        <f t="shared" si="186"/>
        <v>-1.8940153349269506</v>
      </c>
      <c r="V270" s="20">
        <f t="shared" si="186"/>
        <v>-1.8916952474969078</v>
      </c>
      <c r="W270" s="21">
        <f t="shared" si="174"/>
        <v>3.645</v>
      </c>
      <c r="X270" s="21">
        <f t="shared" si="176"/>
        <v>3.6766666666666663</v>
      </c>
      <c r="Y270" s="26">
        <f t="shared" si="177"/>
        <v>3.7788888888888885</v>
      </c>
      <c r="Z270" s="26">
        <f t="shared" si="178"/>
        <v>0.10222222222222221</v>
      </c>
      <c r="AA270" s="65">
        <f t="shared" si="179"/>
        <v>0.1338888888888885</v>
      </c>
      <c r="AB270" s="36"/>
      <c r="AC270" s="14"/>
      <c r="AD270" s="57"/>
      <c r="AE270" s="41"/>
      <c r="AF270" s="14"/>
      <c r="AI270" s="20">
        <f t="shared" si="187"/>
        <v>-1.6666467667808966</v>
      </c>
      <c r="AJ270" s="20">
        <f t="shared" si="188"/>
        <v>-1.6596865044907667</v>
      </c>
      <c r="AK270" s="21">
        <f t="shared" si="189"/>
        <v>4.1459999999999999</v>
      </c>
      <c r="AL270" s="21">
        <f t="shared" si="191"/>
        <v>3.9808888888888885</v>
      </c>
      <c r="AM270" s="26">
        <f t="shared" si="192"/>
        <v>3.8230000000000004</v>
      </c>
      <c r="AN270" s="26">
        <f t="shared" si="193"/>
        <v>-0.15788888888888808</v>
      </c>
      <c r="AO270" s="65">
        <f t="shared" si="194"/>
        <v>-0.32299999999999951</v>
      </c>
      <c r="AP270" s="36"/>
      <c r="AQ270" s="14">
        <f t="shared" si="183"/>
        <v>-0.97118083175863157</v>
      </c>
      <c r="AR270" s="57">
        <f t="shared" si="195"/>
        <v>-3.9600000000000003E-2</v>
      </c>
      <c r="AS270" s="14"/>
      <c r="AT270" s="14"/>
      <c r="AU270" s="23"/>
      <c r="AV270" s="9"/>
      <c r="AW270" s="9"/>
      <c r="AX270" s="9"/>
      <c r="BA270" s="9"/>
      <c r="BB270" s="9"/>
      <c r="BC270" s="9"/>
      <c r="BD270" s="38"/>
      <c r="BE270" s="9"/>
      <c r="BF270" s="9"/>
      <c r="BG270" s="9"/>
      <c r="BH270" s="9"/>
      <c r="BI270" s="9"/>
    </row>
    <row r="271" spans="1:61" ht="15.75">
      <c r="A271" s="70">
        <f t="shared" si="184"/>
        <v>4.9999999999998934E-3</v>
      </c>
      <c r="B271" s="5">
        <v>-3.9750000000000001</v>
      </c>
      <c r="C271" s="75">
        <v>3.01</v>
      </c>
      <c r="D271" s="75">
        <v>0.06</v>
      </c>
      <c r="G271" s="20">
        <f t="shared" si="180"/>
        <v>-0.21427203542228812</v>
      </c>
      <c r="H271" s="85">
        <f t="shared" si="181"/>
        <v>-0.21349867294560709</v>
      </c>
      <c r="I271" s="21">
        <f t="shared" si="168"/>
        <v>3.605</v>
      </c>
      <c r="J271" s="21">
        <f t="shared" si="170"/>
        <v>3.5849999999999995</v>
      </c>
      <c r="K271" s="26">
        <f t="shared" si="171"/>
        <v>3.6566666666666663</v>
      </c>
      <c r="L271" s="26">
        <f t="shared" si="172"/>
        <v>7.1666666666666767E-2</v>
      </c>
      <c r="M271" s="65">
        <f t="shared" si="173"/>
        <v>5.1666666666666305E-2</v>
      </c>
      <c r="O271" s="14">
        <f t="shared" si="190"/>
        <v>0.78970661802054287</v>
      </c>
      <c r="P271" s="57">
        <f t="shared" si="185"/>
        <v>3.0100000000000001E-3</v>
      </c>
      <c r="U271" s="20">
        <f t="shared" si="186"/>
        <v>-1.8893751600668645</v>
      </c>
      <c r="V271" s="20">
        <f t="shared" si="186"/>
        <v>-1.8870550726368216</v>
      </c>
      <c r="W271" s="21">
        <f t="shared" si="174"/>
        <v>3.67</v>
      </c>
      <c r="X271" s="21">
        <f t="shared" si="176"/>
        <v>3.668333333333333</v>
      </c>
      <c r="Y271" s="26">
        <f t="shared" si="177"/>
        <v>3.7955555555555551</v>
      </c>
      <c r="Z271" s="26">
        <f t="shared" si="178"/>
        <v>0.12722222222222213</v>
      </c>
      <c r="AA271" s="65">
        <f t="shared" si="179"/>
        <v>0.1255555555555552</v>
      </c>
      <c r="AB271" s="36"/>
      <c r="AC271" s="14"/>
      <c r="AD271" s="57"/>
      <c r="AE271" s="41"/>
      <c r="AF271" s="14"/>
      <c r="AI271" s="20">
        <f t="shared" si="187"/>
        <v>-1.6527262422006381</v>
      </c>
      <c r="AJ271" s="20">
        <f t="shared" si="188"/>
        <v>-1.6457659799105082</v>
      </c>
      <c r="AK271" s="21">
        <f t="shared" si="189"/>
        <v>4.0349999999999993</v>
      </c>
      <c r="AL271" s="21">
        <f t="shared" si="191"/>
        <v>3.9519999999999995</v>
      </c>
      <c r="AM271" s="26">
        <f t="shared" si="192"/>
        <v>3.8238888888888889</v>
      </c>
      <c r="AN271" s="26">
        <f t="shared" si="193"/>
        <v>-0.12811111111111062</v>
      </c>
      <c r="AO271" s="65">
        <f t="shared" si="194"/>
        <v>-0.21111111111111036</v>
      </c>
      <c r="AP271" s="36"/>
      <c r="AQ271" s="14">
        <f t="shared" si="183"/>
        <v>-0.89717215466441236</v>
      </c>
      <c r="AR271" s="57">
        <f t="shared" si="195"/>
        <v>-3.9600000000000003E-2</v>
      </c>
      <c r="AS271" s="14"/>
      <c r="AT271" s="14"/>
      <c r="AU271" s="23"/>
      <c r="AV271" s="9"/>
      <c r="AW271" s="9"/>
      <c r="AX271" s="9"/>
      <c r="BA271" s="9"/>
      <c r="BB271" s="9"/>
      <c r="BC271" s="9"/>
      <c r="BD271" s="38"/>
      <c r="BE271" s="9"/>
      <c r="BF271" s="9"/>
      <c r="BG271" s="9"/>
      <c r="BH271" s="9"/>
      <c r="BI271" s="9"/>
    </row>
    <row r="272" spans="1:61" ht="15.75">
      <c r="A272" s="70">
        <f t="shared" si="184"/>
        <v>4.9999999999998934E-3</v>
      </c>
      <c r="B272" s="5">
        <v>-3.97</v>
      </c>
      <c r="C272" s="75">
        <v>3.01</v>
      </c>
      <c r="D272" s="75">
        <v>0.05</v>
      </c>
      <c r="G272" s="20">
        <f t="shared" si="180"/>
        <v>-0.21272531046892607</v>
      </c>
      <c r="H272" s="85">
        <f t="shared" si="181"/>
        <v>-0.21195194799224504</v>
      </c>
      <c r="I272" s="21">
        <f t="shared" si="168"/>
        <v>3.61</v>
      </c>
      <c r="J272" s="21">
        <f t="shared" si="170"/>
        <v>3.6</v>
      </c>
      <c r="K272" s="26">
        <f t="shared" si="171"/>
        <v>3.6383333333333336</v>
      </c>
      <c r="L272" s="26">
        <f t="shared" si="172"/>
        <v>3.8333333333333552E-2</v>
      </c>
      <c r="M272" s="65">
        <f t="shared" si="173"/>
        <v>2.8333333333333766E-2</v>
      </c>
      <c r="O272" s="14">
        <f t="shared" si="190"/>
        <v>0.21061001284641581</v>
      </c>
      <c r="P272" s="57">
        <f t="shared" si="185"/>
        <v>3.0100000000000001E-3</v>
      </c>
      <c r="U272" s="20">
        <f t="shared" si="186"/>
        <v>-1.8847349852067783</v>
      </c>
      <c r="V272" s="20">
        <f t="shared" si="186"/>
        <v>-1.8824148977767354</v>
      </c>
      <c r="W272" s="21">
        <f t="shared" si="174"/>
        <v>3.69</v>
      </c>
      <c r="X272" s="21">
        <f t="shared" si="176"/>
        <v>3.7033333333333331</v>
      </c>
      <c r="Y272" s="26">
        <f t="shared" si="177"/>
        <v>3.8238888888888898</v>
      </c>
      <c r="Z272" s="26">
        <f t="shared" si="178"/>
        <v>0.12055555555555664</v>
      </c>
      <c r="AA272" s="65">
        <f t="shared" si="179"/>
        <v>0.13388888888888983</v>
      </c>
      <c r="AB272" s="36"/>
      <c r="AC272" s="14"/>
      <c r="AD272" s="57"/>
      <c r="AE272" s="41"/>
      <c r="AF272" s="14"/>
      <c r="AI272" s="20">
        <f t="shared" si="187"/>
        <v>-1.6388057176203796</v>
      </c>
      <c r="AJ272" s="20">
        <f t="shared" si="188"/>
        <v>-1.6318454553302497</v>
      </c>
      <c r="AK272" s="21">
        <f t="shared" si="189"/>
        <v>3.6749999999999994</v>
      </c>
      <c r="AL272" s="21">
        <f t="shared" si="191"/>
        <v>3.8333333333333335</v>
      </c>
      <c r="AM272" s="26">
        <f t="shared" si="192"/>
        <v>3.8294444444444449</v>
      </c>
      <c r="AN272" s="26">
        <f t="shared" si="193"/>
        <v>-3.8888888888886086E-3</v>
      </c>
      <c r="AO272" s="65">
        <f t="shared" si="194"/>
        <v>0.15444444444444549</v>
      </c>
      <c r="AP272" s="36"/>
      <c r="AQ272" s="14">
        <f t="shared" si="183"/>
        <v>-0.40336665544485978</v>
      </c>
      <c r="AR272" s="57">
        <f t="shared" si="195"/>
        <v>-3.9600000000000003E-2</v>
      </c>
      <c r="AS272" s="14"/>
      <c r="AT272" s="14"/>
      <c r="AU272" s="23"/>
      <c r="AV272" s="9"/>
      <c r="AW272" s="9"/>
      <c r="AX272" s="9"/>
      <c r="BA272" s="9"/>
      <c r="BB272" s="9"/>
      <c r="BC272" s="9"/>
      <c r="BD272" s="38"/>
      <c r="BE272" s="9"/>
      <c r="BF272" s="9"/>
      <c r="BG272" s="9"/>
      <c r="BH272" s="9"/>
      <c r="BI272" s="9"/>
    </row>
    <row r="273" spans="1:61" ht="15.75">
      <c r="A273" s="70">
        <f t="shared" si="184"/>
        <v>5.0000000000003375E-3</v>
      </c>
      <c r="B273" s="5">
        <v>-3.9649999999999999</v>
      </c>
      <c r="C273" s="75">
        <v>2.94</v>
      </c>
      <c r="D273" s="75">
        <v>0.04</v>
      </c>
      <c r="G273" s="20">
        <f t="shared" si="180"/>
        <v>-0.21117858551556401</v>
      </c>
      <c r="H273" s="85">
        <f t="shared" si="181"/>
        <v>-0.21040522303888298</v>
      </c>
      <c r="I273" s="21">
        <f t="shared" si="168"/>
        <v>3.585</v>
      </c>
      <c r="J273" s="21">
        <f t="shared" si="170"/>
        <v>3.6116666666666668</v>
      </c>
      <c r="K273" s="26">
        <f t="shared" si="171"/>
        <v>3.645</v>
      </c>
      <c r="L273" s="26">
        <f t="shared" si="172"/>
        <v>3.3333333333333215E-2</v>
      </c>
      <c r="M273" s="65">
        <f t="shared" si="173"/>
        <v>6.0000000000000053E-2</v>
      </c>
      <c r="O273" s="14">
        <f t="shared" si="190"/>
        <v>-0.46703335800811585</v>
      </c>
      <c r="P273" s="57">
        <f t="shared" si="185"/>
        <v>3.0100000000000001E-3</v>
      </c>
      <c r="U273" s="20">
        <f t="shared" si="186"/>
        <v>-1.8800948103466921</v>
      </c>
      <c r="V273" s="20">
        <f t="shared" si="186"/>
        <v>-1.8777747229166493</v>
      </c>
      <c r="W273" s="21">
        <f t="shared" si="174"/>
        <v>3.75</v>
      </c>
      <c r="X273" s="21">
        <f t="shared" si="176"/>
        <v>3.7583333333333329</v>
      </c>
      <c r="Y273" s="26">
        <f t="shared" si="177"/>
        <v>3.8005555555555555</v>
      </c>
      <c r="Z273" s="26">
        <f t="shared" si="178"/>
        <v>4.2222222222222605E-2</v>
      </c>
      <c r="AA273" s="65">
        <f t="shared" si="179"/>
        <v>5.0555555555555465E-2</v>
      </c>
      <c r="AB273" s="36"/>
      <c r="AC273" s="14"/>
      <c r="AD273" s="57"/>
      <c r="AE273" s="41"/>
      <c r="AF273" s="14"/>
      <c r="AI273" s="20">
        <f t="shared" si="187"/>
        <v>-1.6248851930401211</v>
      </c>
      <c r="AJ273" s="20">
        <f t="shared" si="188"/>
        <v>-1.6179249307499912</v>
      </c>
      <c r="AK273" s="21">
        <f t="shared" si="189"/>
        <v>3.79</v>
      </c>
      <c r="AL273" s="21">
        <f t="shared" si="191"/>
        <v>3.6761111111111116</v>
      </c>
      <c r="AM273" s="26">
        <f t="shared" si="192"/>
        <v>3.8305555555555548</v>
      </c>
      <c r="AN273" s="26">
        <f t="shared" si="193"/>
        <v>0.15444444444444327</v>
      </c>
      <c r="AO273" s="65">
        <f t="shared" si="194"/>
        <v>4.055555555555479E-2</v>
      </c>
      <c r="AP273" s="36"/>
      <c r="AQ273" s="14">
        <f t="shared" si="183"/>
        <v>0.27917858477834745</v>
      </c>
      <c r="AR273" s="57">
        <f t="shared" si="195"/>
        <v>-3.9600000000000003E-2</v>
      </c>
      <c r="AS273" s="14"/>
      <c r="AT273" s="14"/>
      <c r="AU273" s="23"/>
      <c r="AV273" s="9"/>
      <c r="AW273" s="9"/>
      <c r="AX273" s="9"/>
      <c r="BA273" s="9"/>
      <c r="BB273" s="9"/>
      <c r="BC273" s="9"/>
      <c r="BD273" s="38"/>
      <c r="BE273" s="9"/>
      <c r="BF273" s="9"/>
      <c r="BG273" s="9"/>
      <c r="BH273" s="9"/>
      <c r="BI273" s="9"/>
    </row>
    <row r="274" spans="1:61" ht="15.75">
      <c r="A274" s="70">
        <f t="shared" si="184"/>
        <v>4.9999999999998934E-3</v>
      </c>
      <c r="B274" s="5">
        <v>-3.96</v>
      </c>
      <c r="C274" s="75">
        <v>2.89</v>
      </c>
      <c r="D274" s="75">
        <v>0.05</v>
      </c>
      <c r="G274" s="20">
        <f t="shared" si="180"/>
        <v>-0.20963186056220195</v>
      </c>
      <c r="H274" s="85">
        <f t="shared" si="181"/>
        <v>-0.20885849808552093</v>
      </c>
      <c r="I274" s="21">
        <f t="shared" si="168"/>
        <v>3.64</v>
      </c>
      <c r="J274" s="21">
        <f t="shared" si="170"/>
        <v>3.6566666666666663</v>
      </c>
      <c r="K274" s="26">
        <f t="shared" si="171"/>
        <v>3.657777777777778</v>
      </c>
      <c r="L274" s="26">
        <f t="shared" si="172"/>
        <v>1.1111111111117289E-3</v>
      </c>
      <c r="M274" s="65">
        <f t="shared" si="173"/>
        <v>1.7777777777777892E-2</v>
      </c>
      <c r="O274" s="14">
        <f t="shared" si="190"/>
        <v>-0.92614663015305387</v>
      </c>
      <c r="P274" s="57">
        <f t="shared" si="185"/>
        <v>3.0100000000000001E-3</v>
      </c>
      <c r="U274" s="20">
        <f t="shared" si="186"/>
        <v>-1.875454635486606</v>
      </c>
      <c r="V274" s="20">
        <f t="shared" si="186"/>
        <v>-1.8731345480565631</v>
      </c>
      <c r="W274" s="21">
        <f t="shared" si="174"/>
        <v>3.835</v>
      </c>
      <c r="X274" s="21">
        <f t="shared" si="176"/>
        <v>3.8483333333333332</v>
      </c>
      <c r="Y274" s="26">
        <f t="shared" si="177"/>
        <v>3.7861111111111114</v>
      </c>
      <c r="Z274" s="26">
        <f t="shared" si="178"/>
        <v>-6.2222222222221735E-2</v>
      </c>
      <c r="AA274" s="65">
        <f t="shared" si="179"/>
        <v>-4.8888888888888538E-2</v>
      </c>
      <c r="AB274" s="36"/>
      <c r="AC274" s="14"/>
      <c r="AD274" s="57"/>
      <c r="AE274" s="41"/>
      <c r="AF274" s="14"/>
      <c r="AI274" s="20">
        <f t="shared" si="187"/>
        <v>-1.6109646684598626</v>
      </c>
      <c r="AJ274" s="20">
        <f t="shared" si="188"/>
        <v>-1.6040044061697327</v>
      </c>
      <c r="AK274" s="21">
        <f t="shared" si="189"/>
        <v>3.5633333333333339</v>
      </c>
      <c r="AL274" s="21">
        <f t="shared" si="191"/>
        <v>3.701111111111111</v>
      </c>
      <c r="AM274" s="26">
        <f t="shared" si="192"/>
        <v>3.8488888888888888</v>
      </c>
      <c r="AN274" s="26">
        <f t="shared" si="193"/>
        <v>0.14777777777777779</v>
      </c>
      <c r="AO274" s="65">
        <f t="shared" si="194"/>
        <v>0.2855555555555549</v>
      </c>
      <c r="AP274" s="36"/>
      <c r="AQ274" s="14">
        <f t="shared" si="183"/>
        <v>0.83109306245942816</v>
      </c>
      <c r="AR274" s="57">
        <f t="shared" si="195"/>
        <v>-3.9600000000000003E-2</v>
      </c>
      <c r="AS274" s="14"/>
      <c r="AT274" s="14"/>
      <c r="AU274" s="23"/>
      <c r="AV274" s="9"/>
      <c r="AW274" s="9"/>
      <c r="AX274" s="9"/>
      <c r="BA274" s="9"/>
      <c r="BB274" s="9"/>
      <c r="BC274" s="9"/>
      <c r="BD274" s="38"/>
      <c r="BE274" s="9"/>
      <c r="BF274" s="9"/>
      <c r="BG274" s="9"/>
      <c r="BH274" s="9"/>
      <c r="BI274" s="9"/>
    </row>
    <row r="275" spans="1:61" ht="15.75">
      <c r="A275" s="70">
        <f t="shared" si="184"/>
        <v>4.9999999999998934E-3</v>
      </c>
      <c r="B275" s="5">
        <v>-3.9550000000000001</v>
      </c>
      <c r="C275" s="75">
        <v>2.9</v>
      </c>
      <c r="D275" s="75">
        <v>0.06</v>
      </c>
      <c r="G275" s="20">
        <f t="shared" si="180"/>
        <v>-0.2080851356088399</v>
      </c>
      <c r="H275" s="85">
        <f t="shared" si="181"/>
        <v>-0.20731177313215887</v>
      </c>
      <c r="I275" s="21">
        <f t="shared" ref="I275:I338" si="196">AVERAGEIFS(d18O,KyrBP,"&gt;"&amp;G275,KyrBP,"&lt;="&amp;G276)</f>
        <v>3.7450000000000001</v>
      </c>
      <c r="J275" s="21">
        <f t="shared" si="170"/>
        <v>3.7266666666666666</v>
      </c>
      <c r="K275" s="26">
        <f t="shared" si="171"/>
        <v>3.6566666666666672</v>
      </c>
      <c r="L275" s="26">
        <f t="shared" si="172"/>
        <v>-6.9999999999999396E-2</v>
      </c>
      <c r="M275" s="65">
        <f t="shared" si="173"/>
        <v>-8.8333333333332931E-2</v>
      </c>
      <c r="O275" s="14">
        <f t="shared" si="190"/>
        <v>-0.95190560107608846</v>
      </c>
      <c r="P275" s="57">
        <f t="shared" si="185"/>
        <v>3.0100000000000001E-3</v>
      </c>
      <c r="U275" s="20">
        <f t="shared" si="186"/>
        <v>-1.8708144606265198</v>
      </c>
      <c r="V275" s="20">
        <f t="shared" si="186"/>
        <v>-1.8684943731964769</v>
      </c>
      <c r="W275" s="21">
        <f t="shared" si="174"/>
        <v>3.96</v>
      </c>
      <c r="X275" s="21">
        <f t="shared" si="176"/>
        <v>3.99</v>
      </c>
      <c r="Y275" s="26">
        <f t="shared" si="177"/>
        <v>3.7833333333333337</v>
      </c>
      <c r="Z275" s="26">
        <f t="shared" si="178"/>
        <v>-0.20666666666666655</v>
      </c>
      <c r="AA275" s="65">
        <f t="shared" si="179"/>
        <v>-0.17666666666666631</v>
      </c>
      <c r="AB275" s="36"/>
      <c r="AC275" s="14"/>
      <c r="AD275" s="57"/>
      <c r="AE275" s="41"/>
      <c r="AF275" s="14"/>
      <c r="AI275" s="20">
        <f t="shared" si="187"/>
        <v>-1.5970441438796041</v>
      </c>
      <c r="AJ275" s="20">
        <f t="shared" si="188"/>
        <v>-1.5900838815894742</v>
      </c>
      <c r="AK275" s="21">
        <f t="shared" si="189"/>
        <v>3.75</v>
      </c>
      <c r="AL275" s="21">
        <f t="shared" si="191"/>
        <v>3.7944444444444447</v>
      </c>
      <c r="AM275" s="26">
        <f t="shared" si="192"/>
        <v>3.8547037037037035</v>
      </c>
      <c r="AN275" s="26">
        <f t="shared" si="193"/>
        <v>6.0259259259258791E-2</v>
      </c>
      <c r="AO275" s="65">
        <f t="shared" si="194"/>
        <v>0.10470370370370352</v>
      </c>
      <c r="AP275" s="36"/>
      <c r="AQ275" s="14">
        <f t="shared" si="183"/>
        <v>0.99412985964519862</v>
      </c>
      <c r="AR275" s="57">
        <f t="shared" si="195"/>
        <v>-3.9600000000000003E-2</v>
      </c>
      <c r="AS275" s="14"/>
      <c r="AT275" s="14"/>
      <c r="AU275" s="23"/>
      <c r="AV275" s="9"/>
      <c r="AW275" s="9"/>
      <c r="AX275" s="9"/>
      <c r="BA275" s="9"/>
      <c r="BB275" s="9"/>
      <c r="BC275" s="9"/>
      <c r="BD275" s="38"/>
      <c r="BE275" s="9"/>
      <c r="BF275" s="9"/>
      <c r="BG275" s="9"/>
      <c r="BH275" s="9"/>
      <c r="BI275" s="9"/>
    </row>
    <row r="276" spans="1:61" ht="15.75">
      <c r="A276" s="70">
        <f t="shared" si="184"/>
        <v>4.9999999999998934E-3</v>
      </c>
      <c r="B276" s="5">
        <v>-3.95</v>
      </c>
      <c r="C276" s="75">
        <v>3.02</v>
      </c>
      <c r="D276" s="75">
        <v>0.04</v>
      </c>
      <c r="G276" s="20">
        <f t="shared" si="180"/>
        <v>-0.20653841065547784</v>
      </c>
      <c r="H276" s="85">
        <f t="shared" si="181"/>
        <v>-0.20576504817879682</v>
      </c>
      <c r="I276" s="21">
        <f t="shared" si="196"/>
        <v>3.7949999999999999</v>
      </c>
      <c r="J276" s="21">
        <f t="shared" si="170"/>
        <v>3.7733333333333334</v>
      </c>
      <c r="K276" s="26">
        <f t="shared" si="171"/>
        <v>3.650555555555556</v>
      </c>
      <c r="L276" s="26">
        <f t="shared" si="172"/>
        <v>-0.12277777777777743</v>
      </c>
      <c r="M276" s="65">
        <f t="shared" si="173"/>
        <v>-0.14444444444444393</v>
      </c>
      <c r="O276" s="14">
        <f t="shared" si="190"/>
        <v>-0.53225736200328366</v>
      </c>
      <c r="P276" s="57">
        <f t="shared" si="185"/>
        <v>3.0100000000000001E-3</v>
      </c>
      <c r="U276" s="20">
        <f t="shared" ref="U276:V291" si="197">U275 + 0.00464017486008615</f>
        <v>-1.8661742857664336</v>
      </c>
      <c r="V276" s="20">
        <f t="shared" si="197"/>
        <v>-1.8638541983363908</v>
      </c>
      <c r="W276" s="21">
        <f t="shared" si="174"/>
        <v>4.1750000000000007</v>
      </c>
      <c r="X276" s="21">
        <f t="shared" si="176"/>
        <v>3.9666666666666672</v>
      </c>
      <c r="Y276" s="26">
        <f t="shared" si="177"/>
        <v>3.7872222222222223</v>
      </c>
      <c r="Z276" s="26">
        <f t="shared" si="178"/>
        <v>-0.17944444444444496</v>
      </c>
      <c r="AA276" s="65">
        <f t="shared" si="179"/>
        <v>-0.38777777777777844</v>
      </c>
      <c r="AB276" s="36"/>
      <c r="AC276" s="14"/>
      <c r="AD276" s="57"/>
      <c r="AE276" s="41"/>
      <c r="AF276" s="14"/>
      <c r="AI276" s="20">
        <f t="shared" si="187"/>
        <v>-1.5831236192993456</v>
      </c>
      <c r="AJ276" s="20">
        <f t="shared" si="188"/>
        <v>-1.5761633570092157</v>
      </c>
      <c r="AK276" s="21">
        <f t="shared" si="189"/>
        <v>4.07</v>
      </c>
      <c r="AL276" s="21">
        <f t="shared" si="191"/>
        <v>3.8346666666666671</v>
      </c>
      <c r="AM276" s="26">
        <f t="shared" si="192"/>
        <v>3.8172592592592594</v>
      </c>
      <c r="AN276" s="26">
        <f t="shared" si="193"/>
        <v>-1.740740740740776E-2</v>
      </c>
      <c r="AO276" s="65">
        <f t="shared" si="194"/>
        <v>-0.25274074074074093</v>
      </c>
      <c r="AP276" s="36"/>
      <c r="AQ276" s="14">
        <f t="shared" si="183"/>
        <v>0.69200224698027846</v>
      </c>
      <c r="AR276" s="57">
        <f t="shared" si="195"/>
        <v>-3.9600000000000003E-2</v>
      </c>
      <c r="AS276" s="14"/>
      <c r="AT276" s="14"/>
      <c r="AU276" s="23"/>
      <c r="AV276" s="9"/>
      <c r="AW276" s="9"/>
      <c r="AX276" s="9"/>
      <c r="BA276" s="9"/>
      <c r="BB276" s="9"/>
      <c r="BC276" s="9"/>
      <c r="BD276" s="38"/>
      <c r="BE276" s="9"/>
      <c r="BF276" s="9"/>
      <c r="BG276" s="9"/>
      <c r="BH276" s="9"/>
      <c r="BI276" s="9"/>
    </row>
    <row r="277" spans="1:61" ht="15.75">
      <c r="A277" s="70">
        <f t="shared" si="184"/>
        <v>5.0000000000003375E-3</v>
      </c>
      <c r="B277" s="5">
        <v>-3.9449999999999998</v>
      </c>
      <c r="C277" s="75">
        <v>3.04</v>
      </c>
      <c r="D277" s="75">
        <v>0.03</v>
      </c>
      <c r="G277" s="20">
        <f t="shared" si="180"/>
        <v>-0.20499168570211579</v>
      </c>
      <c r="H277" s="85">
        <f t="shared" si="181"/>
        <v>-0.20421832322543476</v>
      </c>
      <c r="I277" s="21">
        <f t="shared" si="196"/>
        <v>3.78</v>
      </c>
      <c r="J277" s="21">
        <f t="shared" si="170"/>
        <v>3.7316666666666669</v>
      </c>
      <c r="K277" s="26">
        <f t="shared" si="171"/>
        <v>3.6738888888888885</v>
      </c>
      <c r="L277" s="26">
        <f t="shared" si="172"/>
        <v>-5.7777777777778372E-2</v>
      </c>
      <c r="M277" s="65">
        <f t="shared" si="173"/>
        <v>-0.10611111111111127</v>
      </c>
      <c r="O277" s="14">
        <f t="shared" si="190"/>
        <v>0.13644001213253851</v>
      </c>
      <c r="P277" s="57">
        <f t="shared" si="185"/>
        <v>3.0100000000000001E-3</v>
      </c>
      <c r="U277" s="20">
        <f t="shared" si="197"/>
        <v>-1.8615341109063475</v>
      </c>
      <c r="V277" s="20">
        <f t="shared" si="197"/>
        <v>-1.8592140234763046</v>
      </c>
      <c r="W277" s="21">
        <f t="shared" si="174"/>
        <v>3.7650000000000001</v>
      </c>
      <c r="X277" s="21">
        <f t="shared" si="176"/>
        <v>3.8416666666666672</v>
      </c>
      <c r="Y277" s="26">
        <f t="shared" si="177"/>
        <v>3.7738888888888891</v>
      </c>
      <c r="Z277" s="26">
        <f t="shared" si="178"/>
        <v>-6.7777777777778159E-2</v>
      </c>
      <c r="AA277" s="65">
        <f t="shared" si="179"/>
        <v>8.8888888888889461E-3</v>
      </c>
      <c r="AB277" s="36"/>
      <c r="AC277" s="14"/>
      <c r="AD277" s="57"/>
      <c r="AE277" s="41"/>
      <c r="AF277" s="14"/>
      <c r="AI277" s="20">
        <f t="shared" si="187"/>
        <v>-1.5692030947190871</v>
      </c>
      <c r="AJ277" s="20">
        <f t="shared" si="188"/>
        <v>-1.5622428324289572</v>
      </c>
      <c r="AK277" s="21">
        <f t="shared" si="189"/>
        <v>3.6840000000000002</v>
      </c>
      <c r="AL277" s="21">
        <f t="shared" si="191"/>
        <v>3.8935555555555559</v>
      </c>
      <c r="AM277" s="26">
        <f t="shared" si="192"/>
        <v>3.8639259259259262</v>
      </c>
      <c r="AN277" s="26">
        <f t="shared" si="193"/>
        <v>-2.9629629629629672E-2</v>
      </c>
      <c r="AO277" s="65">
        <f t="shared" si="194"/>
        <v>0.17992592592592604</v>
      </c>
      <c r="AP277" s="36"/>
      <c r="AQ277" s="14">
        <f t="shared" si="183"/>
        <v>6.6079092204967341E-2</v>
      </c>
      <c r="AR277" s="57">
        <f t="shared" si="195"/>
        <v>-3.9600000000000003E-2</v>
      </c>
      <c r="AS277" s="14"/>
      <c r="AT277" s="14"/>
      <c r="AU277" s="23"/>
      <c r="AV277" s="9"/>
      <c r="AW277" s="9"/>
      <c r="AX277" s="9"/>
      <c r="BA277" s="9"/>
      <c r="BB277" s="9"/>
      <c r="BC277" s="9"/>
      <c r="BD277" s="38"/>
      <c r="BE277" s="9"/>
      <c r="BF277" s="9"/>
      <c r="BG277" s="9"/>
      <c r="BH277" s="9"/>
      <c r="BI277" s="9"/>
    </row>
    <row r="278" spans="1:61" ht="15.75">
      <c r="A278" s="70">
        <f t="shared" si="184"/>
        <v>4.9999999999998934E-3</v>
      </c>
      <c r="B278" s="5">
        <v>-3.94</v>
      </c>
      <c r="C278" s="75">
        <v>2.97</v>
      </c>
      <c r="D278" s="75">
        <v>0.05</v>
      </c>
      <c r="G278" s="20">
        <f t="shared" si="180"/>
        <v>-0.20344496074875373</v>
      </c>
      <c r="H278" s="85">
        <f t="shared" si="181"/>
        <v>-0.20267159827207271</v>
      </c>
      <c r="I278" s="21">
        <f t="shared" si="196"/>
        <v>3.62</v>
      </c>
      <c r="J278" s="21">
        <f t="shared" ref="J278:J341" si="198">AVERAGE(I277:I279)</f>
        <v>3.6433333333333331</v>
      </c>
      <c r="K278" s="26">
        <f t="shared" ref="K278:K341" si="199">AVERAGE(I274:I282)</f>
        <v>3.6955555555555555</v>
      </c>
      <c r="L278" s="26">
        <f t="shared" ref="L278:L341" si="200">K278-J278</f>
        <v>5.2222222222222392E-2</v>
      </c>
      <c r="M278" s="65">
        <f t="shared" ref="M278:M341" si="201">K278-I278</f>
        <v>7.5555555555555376E-2</v>
      </c>
      <c r="O278" s="14">
        <f t="shared" si="190"/>
        <v>0.74129558822970587</v>
      </c>
      <c r="P278" s="57">
        <f t="shared" si="185"/>
        <v>3.0100000000000001E-3</v>
      </c>
      <c r="U278" s="20">
        <f t="shared" si="197"/>
        <v>-1.8568939360462613</v>
      </c>
      <c r="V278" s="20">
        <f t="shared" si="197"/>
        <v>-1.8545738486162184</v>
      </c>
      <c r="W278" s="21">
        <f t="shared" si="174"/>
        <v>3.585</v>
      </c>
      <c r="X278" s="21">
        <f t="shared" si="176"/>
        <v>3.6566666666666663</v>
      </c>
      <c r="Y278" s="26">
        <f t="shared" si="177"/>
        <v>3.7600000000000002</v>
      </c>
      <c r="Z278" s="26">
        <f t="shared" si="178"/>
        <v>0.10333333333333394</v>
      </c>
      <c r="AA278" s="65">
        <f t="shared" si="179"/>
        <v>0.17500000000000027</v>
      </c>
      <c r="AB278" s="36"/>
      <c r="AC278" s="14"/>
      <c r="AD278" s="57"/>
      <c r="AE278" s="41"/>
      <c r="AF278" s="14"/>
      <c r="AI278" s="20">
        <f t="shared" si="187"/>
        <v>-1.5552825701388286</v>
      </c>
      <c r="AJ278" s="20">
        <f t="shared" si="188"/>
        <v>-1.5483223078486987</v>
      </c>
      <c r="AK278" s="21">
        <f t="shared" si="189"/>
        <v>3.9266666666666672</v>
      </c>
      <c r="AL278" s="21">
        <f t="shared" si="191"/>
        <v>3.9363333333333337</v>
      </c>
      <c r="AM278" s="26">
        <f t="shared" si="192"/>
        <v>3.8677354497354504</v>
      </c>
      <c r="AN278" s="26">
        <f t="shared" si="193"/>
        <v>-6.8597883597883325E-2</v>
      </c>
      <c r="AO278" s="65">
        <f t="shared" si="194"/>
        <v>-5.8931216931216834E-2</v>
      </c>
      <c r="AP278" s="36"/>
      <c r="AQ278" s="14">
        <f t="shared" si="183"/>
        <v>-0.59076320420033301</v>
      </c>
      <c r="AR278" s="57">
        <f t="shared" si="195"/>
        <v>-3.9600000000000003E-2</v>
      </c>
      <c r="AS278" s="14"/>
      <c r="AT278" s="14"/>
      <c r="AU278" s="23"/>
      <c r="AV278" s="9"/>
      <c r="AW278" s="9"/>
      <c r="AX278" s="9"/>
      <c r="BA278" s="9"/>
      <c r="BB278" s="9"/>
      <c r="BC278" s="9"/>
      <c r="BD278" s="38"/>
      <c r="BE278" s="9"/>
      <c r="BF278" s="9"/>
      <c r="BG278" s="9"/>
      <c r="BH278" s="9"/>
      <c r="BI278" s="9"/>
    </row>
    <row r="279" spans="1:61" ht="15.75">
      <c r="A279" s="70">
        <f t="shared" si="184"/>
        <v>4.9999999999998934E-3</v>
      </c>
      <c r="B279" s="5">
        <v>-3.9350000000000001</v>
      </c>
      <c r="C279" s="75">
        <v>2.83</v>
      </c>
      <c r="D279" s="75">
        <v>0.05</v>
      </c>
      <c r="G279" s="20">
        <f t="shared" si="180"/>
        <v>-0.20189823579539168</v>
      </c>
      <c r="H279" s="85">
        <f t="shared" si="181"/>
        <v>-0.20112487331871065</v>
      </c>
      <c r="I279" s="21">
        <f t="shared" si="196"/>
        <v>3.53</v>
      </c>
      <c r="J279" s="21">
        <f t="shared" si="198"/>
        <v>3.5666666666666664</v>
      </c>
      <c r="K279" s="26">
        <f t="shared" si="199"/>
        <v>3.7255555555555557</v>
      </c>
      <c r="L279" s="26">
        <f t="shared" si="200"/>
        <v>0.1588888888888893</v>
      </c>
      <c r="M279" s="65">
        <f t="shared" si="201"/>
        <v>0.19555555555555593</v>
      </c>
      <c r="O279" s="14">
        <f t="shared" si="190"/>
        <v>0.99929072001142294</v>
      </c>
      <c r="P279" s="57">
        <f t="shared" si="185"/>
        <v>3.0100000000000001E-3</v>
      </c>
      <c r="U279" s="20">
        <f t="shared" si="197"/>
        <v>-1.8522537611861751</v>
      </c>
      <c r="V279" s="20">
        <f t="shared" si="197"/>
        <v>-1.8499336737561323</v>
      </c>
      <c r="W279" s="21">
        <f t="shared" ref="W279:W342" si="202">AVERAGEIFS(d18O,KyrBP,"&gt;"&amp;U279,KyrBP,"&lt;="&amp;U280)</f>
        <v>3.62</v>
      </c>
      <c r="X279" s="21">
        <f t="shared" si="176"/>
        <v>3.6366666666666667</v>
      </c>
      <c r="Y279" s="26">
        <f t="shared" si="177"/>
        <v>3.7255555555555557</v>
      </c>
      <c r="Z279" s="26">
        <f t="shared" si="178"/>
        <v>8.8888888888889017E-2</v>
      </c>
      <c r="AA279" s="65">
        <f t="shared" si="179"/>
        <v>0.10555555555555562</v>
      </c>
      <c r="AB279" s="36"/>
      <c r="AC279" s="14"/>
      <c r="AD279" s="57"/>
      <c r="AE279" s="41"/>
      <c r="AF279" s="14"/>
      <c r="AI279" s="20">
        <f t="shared" si="187"/>
        <v>-1.5413620455585701</v>
      </c>
      <c r="AJ279" s="20">
        <f t="shared" si="188"/>
        <v>-1.5344017832684402</v>
      </c>
      <c r="AK279" s="21">
        <f t="shared" si="189"/>
        <v>4.1983333333333333</v>
      </c>
      <c r="AL279" s="21">
        <f t="shared" si="191"/>
        <v>3.9410000000000003</v>
      </c>
      <c r="AM279" s="26">
        <f t="shared" si="192"/>
        <v>3.8521269841269845</v>
      </c>
      <c r="AN279" s="26">
        <f t="shared" si="193"/>
        <v>-8.887301587301577E-2</v>
      </c>
      <c r="AO279" s="65">
        <f t="shared" si="194"/>
        <v>-0.34620634920634874</v>
      </c>
      <c r="AP279" s="36"/>
      <c r="AQ279" s="14">
        <f t="shared" si="183"/>
        <v>-0.97118083175864001</v>
      </c>
      <c r="AR279" s="57">
        <f t="shared" si="195"/>
        <v>-3.9600000000000003E-2</v>
      </c>
      <c r="AS279" s="14"/>
      <c r="AT279" s="14"/>
      <c r="AU279" s="23"/>
      <c r="AV279" s="9"/>
      <c r="AW279" s="9"/>
      <c r="AX279" s="9"/>
      <c r="BA279" s="9"/>
      <c r="BB279" s="9"/>
      <c r="BC279" s="9"/>
      <c r="BD279" s="38"/>
      <c r="BE279" s="9"/>
      <c r="BF279" s="9"/>
      <c r="BG279" s="9"/>
      <c r="BH279" s="9"/>
      <c r="BI279" s="9"/>
    </row>
    <row r="280" spans="1:61" ht="15.75">
      <c r="A280" s="70">
        <f t="shared" si="184"/>
        <v>4.9999999999998934E-3</v>
      </c>
      <c r="B280" s="5">
        <v>-3.93</v>
      </c>
      <c r="C280" s="75">
        <v>2.89</v>
      </c>
      <c r="D280" s="75">
        <v>0.04</v>
      </c>
      <c r="G280" s="20">
        <f t="shared" si="180"/>
        <v>-0.20035151084202962</v>
      </c>
      <c r="H280" s="85">
        <f t="shared" si="181"/>
        <v>-0.1995781483653486</v>
      </c>
      <c r="I280" s="21">
        <f t="shared" si="196"/>
        <v>3.55</v>
      </c>
      <c r="J280" s="21">
        <f t="shared" si="198"/>
        <v>3.6333333333333333</v>
      </c>
      <c r="K280" s="26">
        <f t="shared" si="199"/>
        <v>3.7405555555555554</v>
      </c>
      <c r="L280" s="26">
        <f t="shared" si="200"/>
        <v>0.10722222222222211</v>
      </c>
      <c r="M280" s="65">
        <f t="shared" si="201"/>
        <v>0.19055555555555559</v>
      </c>
      <c r="O280" s="14">
        <f t="shared" si="190"/>
        <v>0.78970661802052122</v>
      </c>
      <c r="P280" s="57">
        <f t="shared" si="185"/>
        <v>3.0100000000000001E-3</v>
      </c>
      <c r="U280" s="20">
        <f t="shared" si="197"/>
        <v>-1.847613586326089</v>
      </c>
      <c r="V280" s="20">
        <f t="shared" si="197"/>
        <v>-1.8452934988960461</v>
      </c>
      <c r="W280" s="21">
        <f t="shared" si="202"/>
        <v>3.7050000000000001</v>
      </c>
      <c r="X280" s="21">
        <f t="shared" si="176"/>
        <v>3.6316666666666664</v>
      </c>
      <c r="Y280" s="26">
        <f t="shared" si="177"/>
        <v>3.6950000000000003</v>
      </c>
      <c r="Z280" s="26">
        <f t="shared" si="178"/>
        <v>6.3333333333333908E-2</v>
      </c>
      <c r="AA280" s="65">
        <f t="shared" si="179"/>
        <v>-9.9999999999997868E-3</v>
      </c>
      <c r="AB280" s="36"/>
      <c r="AC280" s="14"/>
      <c r="AD280" s="57"/>
      <c r="AE280" s="41"/>
      <c r="AF280" s="14"/>
      <c r="AI280" s="20">
        <f t="shared" si="187"/>
        <v>-1.5274415209783117</v>
      </c>
      <c r="AJ280" s="20">
        <f t="shared" si="188"/>
        <v>-1.5204812586881817</v>
      </c>
      <c r="AK280" s="21">
        <f t="shared" si="189"/>
        <v>3.6980000000000004</v>
      </c>
      <c r="AL280" s="21">
        <f t="shared" si="191"/>
        <v>3.9971111111111113</v>
      </c>
      <c r="AM280" s="26">
        <f t="shared" si="192"/>
        <v>3.881650793650794</v>
      </c>
      <c r="AN280" s="26">
        <f t="shared" si="193"/>
        <v>-0.11546031746031726</v>
      </c>
      <c r="AO280" s="65">
        <f t="shared" si="194"/>
        <v>0.18365079365079362</v>
      </c>
      <c r="AP280" s="36"/>
      <c r="AQ280" s="14">
        <f t="shared" si="183"/>
        <v>-0.89717215466439681</v>
      </c>
      <c r="AR280" s="57">
        <f t="shared" si="195"/>
        <v>-3.9600000000000003E-2</v>
      </c>
      <c r="AS280" s="14"/>
      <c r="AT280" s="14"/>
      <c r="AU280" s="23"/>
      <c r="AV280" s="9"/>
      <c r="AW280" s="9"/>
      <c r="AX280" s="9"/>
      <c r="BA280" s="9"/>
      <c r="BB280" s="9"/>
      <c r="BC280" s="9"/>
      <c r="BD280" s="38"/>
      <c r="BE280" s="9"/>
      <c r="BF280" s="9"/>
      <c r="BG280" s="9"/>
      <c r="BH280" s="9"/>
      <c r="BI280" s="9"/>
    </row>
    <row r="281" spans="1:61" ht="15.75">
      <c r="A281" s="70">
        <f t="shared" si="184"/>
        <v>5.0000000000003375E-3</v>
      </c>
      <c r="B281" s="5">
        <v>-3.9249999999999998</v>
      </c>
      <c r="C281" s="75">
        <v>2.91</v>
      </c>
      <c r="D281" s="75">
        <v>0.04</v>
      </c>
      <c r="G281" s="20">
        <f t="shared" si="180"/>
        <v>-0.19880478588866757</v>
      </c>
      <c r="H281" s="85">
        <f t="shared" si="181"/>
        <v>-0.19803142341198654</v>
      </c>
      <c r="I281" s="21">
        <f t="shared" si="196"/>
        <v>3.82</v>
      </c>
      <c r="J281" s="21">
        <f t="shared" si="198"/>
        <v>3.7166666666666663</v>
      </c>
      <c r="K281" s="26">
        <f t="shared" si="199"/>
        <v>3.7366666666666668</v>
      </c>
      <c r="L281" s="26">
        <f t="shared" si="200"/>
        <v>2.0000000000000462E-2</v>
      </c>
      <c r="M281" s="65">
        <f t="shared" si="201"/>
        <v>-8.3333333333333037E-2</v>
      </c>
      <c r="O281" s="14">
        <f t="shared" si="190"/>
        <v>0.21061001284636743</v>
      </c>
      <c r="P281" s="57">
        <f t="shared" si="185"/>
        <v>3.0100000000000001E-3</v>
      </c>
      <c r="U281" s="20">
        <f t="shared" si="197"/>
        <v>-1.8429734114660028</v>
      </c>
      <c r="V281" s="20">
        <f t="shared" si="197"/>
        <v>-1.8406533240359599</v>
      </c>
      <c r="W281" s="21">
        <f t="shared" si="202"/>
        <v>3.57</v>
      </c>
      <c r="X281" s="21">
        <f t="shared" si="176"/>
        <v>3.6333333333333333</v>
      </c>
      <c r="Y281" s="26">
        <f t="shared" si="177"/>
        <v>3.6505555555555551</v>
      </c>
      <c r="Z281" s="26">
        <f t="shared" si="178"/>
        <v>1.7222222222221806E-2</v>
      </c>
      <c r="AA281" s="65">
        <f t="shared" si="179"/>
        <v>8.0555555555555269E-2</v>
      </c>
      <c r="AB281" s="36"/>
      <c r="AC281" s="14"/>
      <c r="AD281" s="57"/>
      <c r="AE281" s="41"/>
      <c r="AF281" s="14"/>
      <c r="AI281" s="20">
        <f t="shared" si="187"/>
        <v>-1.5135209963980532</v>
      </c>
      <c r="AJ281" s="20">
        <f t="shared" si="188"/>
        <v>-1.5065607341079232</v>
      </c>
      <c r="AK281" s="21">
        <f t="shared" si="189"/>
        <v>4.0949999999999998</v>
      </c>
      <c r="AL281" s="21">
        <f t="shared" si="191"/>
        <v>3.8724285714285713</v>
      </c>
      <c r="AM281" s="26">
        <f t="shared" si="192"/>
        <v>3.8395873015873017</v>
      </c>
      <c r="AN281" s="26">
        <f t="shared" si="193"/>
        <v>-3.2841269841269671E-2</v>
      </c>
      <c r="AO281" s="65">
        <f t="shared" si="194"/>
        <v>-0.25541269841269809</v>
      </c>
      <c r="AP281" s="36"/>
      <c r="AQ281" s="14">
        <f t="shared" si="183"/>
        <v>-0.40336665544485351</v>
      </c>
      <c r="AR281" s="57">
        <f t="shared" si="195"/>
        <v>-3.9600000000000003E-2</v>
      </c>
      <c r="AS281" s="14"/>
      <c r="AT281" s="14"/>
      <c r="AU281" s="23"/>
      <c r="AV281" s="9"/>
      <c r="AW281" s="9"/>
      <c r="AX281" s="9"/>
      <c r="BA281" s="9"/>
      <c r="BB281" s="9"/>
      <c r="BC281" s="9"/>
      <c r="BD281" s="38"/>
      <c r="BE281" s="9"/>
      <c r="BF281" s="9"/>
      <c r="BG281" s="9"/>
      <c r="BH281" s="9"/>
      <c r="BI281" s="9"/>
    </row>
    <row r="282" spans="1:61" ht="15.75">
      <c r="A282" s="70">
        <f t="shared" si="184"/>
        <v>4.9999999999998934E-3</v>
      </c>
      <c r="B282" s="5">
        <v>-3.92</v>
      </c>
      <c r="C282" s="75">
        <v>3.08</v>
      </c>
      <c r="D282" s="75">
        <v>0.03</v>
      </c>
      <c r="G282" s="20">
        <f t="shared" si="180"/>
        <v>-0.19725806093530551</v>
      </c>
      <c r="H282" s="85">
        <f t="shared" si="181"/>
        <v>-0.19648469845862448</v>
      </c>
      <c r="I282" s="21">
        <f t="shared" si="196"/>
        <v>3.7800000000000002</v>
      </c>
      <c r="J282" s="21">
        <f t="shared" si="198"/>
        <v>3.8366666666666664</v>
      </c>
      <c r="K282" s="26">
        <f t="shared" si="199"/>
        <v>3.7838888888888889</v>
      </c>
      <c r="L282" s="26">
        <f t="shared" si="200"/>
        <v>-5.277777777777759E-2</v>
      </c>
      <c r="M282" s="65">
        <f t="shared" si="201"/>
        <v>3.8888888888886086E-3</v>
      </c>
      <c r="O282" s="14">
        <f t="shared" si="190"/>
        <v>-0.46703335800817214</v>
      </c>
      <c r="P282" s="57">
        <f t="shared" si="185"/>
        <v>3.0100000000000001E-3</v>
      </c>
      <c r="U282" s="20">
        <f t="shared" si="197"/>
        <v>-1.8383332366059166</v>
      </c>
      <c r="V282" s="20">
        <f t="shared" si="197"/>
        <v>-1.8360131491758738</v>
      </c>
      <c r="W282" s="21">
        <f t="shared" si="202"/>
        <v>3.625</v>
      </c>
      <c r="X282" s="21">
        <f t="shared" si="176"/>
        <v>3.5733333333333337</v>
      </c>
      <c r="Y282" s="26">
        <f t="shared" si="177"/>
        <v>3.6744444444444437</v>
      </c>
      <c r="Z282" s="26">
        <f t="shared" si="178"/>
        <v>0.10111111111111004</v>
      </c>
      <c r="AA282" s="65">
        <f t="shared" si="179"/>
        <v>4.9444444444443736E-2</v>
      </c>
      <c r="AB282" s="36"/>
      <c r="AC282" s="14"/>
      <c r="AD282" s="57"/>
      <c r="AE282" s="41"/>
      <c r="AF282" s="14"/>
      <c r="AI282" s="20">
        <f t="shared" si="187"/>
        <v>-1.4996004718177947</v>
      </c>
      <c r="AJ282" s="20">
        <f t="shared" si="188"/>
        <v>-1.4926402095276647</v>
      </c>
      <c r="AK282" s="21">
        <f t="shared" si="189"/>
        <v>3.8242857142857147</v>
      </c>
      <c r="AL282" s="21">
        <f t="shared" si="191"/>
        <v>3.7807142857142857</v>
      </c>
      <c r="AM282" s="26">
        <f t="shared" si="192"/>
        <v>3.8013650793650791</v>
      </c>
      <c r="AN282" s="26">
        <f t="shared" si="193"/>
        <v>2.0650793650793364E-2</v>
      </c>
      <c r="AO282" s="65">
        <f t="shared" si="194"/>
        <v>-2.2920634920635674E-2</v>
      </c>
      <c r="AP282" s="36"/>
      <c r="AQ282" s="14">
        <f t="shared" si="183"/>
        <v>0.27917858477838131</v>
      </c>
      <c r="AR282" s="57">
        <f t="shared" si="195"/>
        <v>-3.9600000000000003E-2</v>
      </c>
      <c r="AS282" s="14"/>
      <c r="AT282" s="14"/>
      <c r="AU282" s="23"/>
      <c r="AV282" s="9"/>
      <c r="AW282" s="9"/>
      <c r="AX282" s="9"/>
      <c r="BA282" s="9"/>
      <c r="BB282" s="9"/>
      <c r="BC282" s="9"/>
      <c r="BD282" s="38"/>
      <c r="BE282" s="9"/>
      <c r="BF282" s="9"/>
      <c r="BG282" s="9"/>
      <c r="BH282" s="9"/>
      <c r="BI282" s="9"/>
    </row>
    <row r="283" spans="1:61" ht="15.75">
      <c r="A283" s="70">
        <f t="shared" si="184"/>
        <v>4.9999999999998934E-3</v>
      </c>
      <c r="B283" s="5">
        <v>-3.915</v>
      </c>
      <c r="C283" s="75">
        <v>3.07</v>
      </c>
      <c r="D283" s="75">
        <v>0.04</v>
      </c>
      <c r="G283" s="20">
        <f t="shared" si="180"/>
        <v>-0.19571133598194346</v>
      </c>
      <c r="H283" s="85">
        <f t="shared" si="181"/>
        <v>-0.19493797350526243</v>
      </c>
      <c r="I283" s="21">
        <f t="shared" si="196"/>
        <v>3.91</v>
      </c>
      <c r="J283" s="21">
        <f t="shared" si="198"/>
        <v>3.8566666666666669</v>
      </c>
      <c r="K283" s="26">
        <f t="shared" si="199"/>
        <v>3.8733333333333326</v>
      </c>
      <c r="L283" s="26">
        <f t="shared" si="200"/>
        <v>1.6666666666665719E-2</v>
      </c>
      <c r="M283" s="65">
        <f t="shared" si="201"/>
        <v>-3.6666666666667513E-2</v>
      </c>
      <c r="O283" s="14">
        <f t="shared" si="190"/>
        <v>-0.92614663015306709</v>
      </c>
      <c r="P283" s="57">
        <f t="shared" si="185"/>
        <v>3.0100000000000001E-3</v>
      </c>
      <c r="U283" s="20">
        <f t="shared" si="197"/>
        <v>-1.8336930617458305</v>
      </c>
      <c r="V283" s="20">
        <f t="shared" si="197"/>
        <v>-1.8313729743157876</v>
      </c>
      <c r="W283" s="21">
        <f t="shared" si="202"/>
        <v>3.5249999999999999</v>
      </c>
      <c r="X283" s="21">
        <f t="shared" si="176"/>
        <v>3.6116666666666668</v>
      </c>
      <c r="Y283" s="26">
        <f t="shared" si="177"/>
        <v>3.6811111111111106</v>
      </c>
      <c r="Z283" s="26">
        <f t="shared" si="178"/>
        <v>6.9444444444443754E-2</v>
      </c>
      <c r="AA283" s="65">
        <f t="shared" si="179"/>
        <v>0.15611111111111065</v>
      </c>
      <c r="AB283" s="36"/>
      <c r="AC283" s="14"/>
      <c r="AD283" s="57"/>
      <c r="AE283" s="41"/>
      <c r="AF283" s="14"/>
      <c r="AI283" s="20">
        <f t="shared" si="187"/>
        <v>-1.4856799472375362</v>
      </c>
      <c r="AJ283" s="20">
        <f t="shared" si="188"/>
        <v>-1.4787196849474062</v>
      </c>
      <c r="AK283" s="21">
        <f t="shared" si="189"/>
        <v>3.4228571428571426</v>
      </c>
      <c r="AL283" s="21">
        <f t="shared" si="191"/>
        <v>3.7542857142857144</v>
      </c>
      <c r="AM283" s="26">
        <f t="shared" si="192"/>
        <v>3.7850687830687826</v>
      </c>
      <c r="AN283" s="26">
        <f t="shared" si="193"/>
        <v>3.0783068783068135E-2</v>
      </c>
      <c r="AO283" s="65">
        <f t="shared" si="194"/>
        <v>0.36221164021163998</v>
      </c>
      <c r="AP283" s="36"/>
      <c r="AQ283" s="14">
        <f t="shared" si="183"/>
        <v>0.8310930624594477</v>
      </c>
      <c r="AR283" s="57">
        <f t="shared" si="195"/>
        <v>-3.9600000000000003E-2</v>
      </c>
      <c r="AS283" s="14"/>
      <c r="AT283" s="14"/>
      <c r="AU283" s="23"/>
      <c r="AV283" s="9"/>
      <c r="AW283" s="9"/>
      <c r="AX283" s="9"/>
      <c r="BA283" s="9"/>
      <c r="BB283" s="9"/>
      <c r="BC283" s="9"/>
      <c r="BD283" s="38"/>
      <c r="BE283" s="9"/>
      <c r="BF283" s="9"/>
      <c r="BG283" s="9"/>
      <c r="BH283" s="9"/>
      <c r="BI283" s="9"/>
    </row>
    <row r="284" spans="1:61" ht="15.75">
      <c r="A284" s="70">
        <f t="shared" si="184"/>
        <v>4.9999999999998934E-3</v>
      </c>
      <c r="B284" s="5">
        <v>-3.91</v>
      </c>
      <c r="C284" s="75">
        <v>2.87</v>
      </c>
      <c r="D284" s="75">
        <v>0.03</v>
      </c>
      <c r="G284" s="20">
        <f t="shared" si="180"/>
        <v>-0.1941646110285814</v>
      </c>
      <c r="H284" s="85">
        <f t="shared" si="181"/>
        <v>-0.19339124855190037</v>
      </c>
      <c r="I284" s="21">
        <f t="shared" si="196"/>
        <v>3.88</v>
      </c>
      <c r="J284" s="21">
        <f t="shared" si="198"/>
        <v>3.85</v>
      </c>
      <c r="K284" s="26">
        <f t="shared" si="199"/>
        <v>3.9699999999999998</v>
      </c>
      <c r="L284" s="26">
        <f t="shared" si="200"/>
        <v>0.11999999999999966</v>
      </c>
      <c r="M284" s="65">
        <f t="shared" si="201"/>
        <v>8.9999999999999858E-2</v>
      </c>
      <c r="O284" s="14">
        <f t="shared" si="190"/>
        <v>-0.95190560107607325</v>
      </c>
      <c r="P284" s="57">
        <f t="shared" si="185"/>
        <v>3.0100000000000001E-3</v>
      </c>
      <c r="U284" s="20">
        <f t="shared" si="197"/>
        <v>-1.8290528868857443</v>
      </c>
      <c r="V284" s="20">
        <f t="shared" si="197"/>
        <v>-1.8267327994557014</v>
      </c>
      <c r="W284" s="21">
        <f t="shared" si="202"/>
        <v>3.6850000000000001</v>
      </c>
      <c r="X284" s="21">
        <f t="shared" si="176"/>
        <v>3.6616666666666666</v>
      </c>
      <c r="Y284" s="26">
        <f t="shared" si="177"/>
        <v>3.6777777777777771</v>
      </c>
      <c r="Z284" s="26">
        <f t="shared" si="178"/>
        <v>1.6111111111110521E-2</v>
      </c>
      <c r="AA284" s="65">
        <f t="shared" si="179"/>
        <v>-7.2222222222229071E-3</v>
      </c>
      <c r="AB284" s="36"/>
      <c r="AC284" s="14"/>
      <c r="AD284" s="57"/>
      <c r="AE284" s="41"/>
      <c r="AF284" s="14"/>
      <c r="AI284" s="20">
        <f t="shared" si="187"/>
        <v>-1.4717594226572777</v>
      </c>
      <c r="AJ284" s="20">
        <f t="shared" si="188"/>
        <v>-1.4647991603671477</v>
      </c>
      <c r="AK284" s="21">
        <f t="shared" si="189"/>
        <v>4.015714285714286</v>
      </c>
      <c r="AL284" s="21">
        <f t="shared" si="191"/>
        <v>3.7099999999999995</v>
      </c>
      <c r="AM284" s="26">
        <f t="shared" si="192"/>
        <v>3.7703333333333333</v>
      </c>
      <c r="AN284" s="26">
        <f t="shared" si="193"/>
        <v>6.0333333333333794E-2</v>
      </c>
      <c r="AO284" s="65">
        <f t="shared" si="194"/>
        <v>-0.2453809523809527</v>
      </c>
      <c r="AP284" s="36"/>
      <c r="AQ284" s="14">
        <f t="shared" si="183"/>
        <v>0.99412985964519474</v>
      </c>
      <c r="AR284" s="57">
        <f t="shared" si="195"/>
        <v>-3.9600000000000003E-2</v>
      </c>
      <c r="AS284" s="14"/>
      <c r="AT284" s="14"/>
      <c r="AU284" s="23"/>
      <c r="AV284" s="9"/>
      <c r="AW284" s="9"/>
      <c r="AX284" s="9"/>
      <c r="BA284" s="9"/>
      <c r="BB284" s="9"/>
      <c r="BC284" s="9"/>
      <c r="BD284" s="38"/>
      <c r="BE284" s="9"/>
      <c r="BF284" s="9"/>
      <c r="BG284" s="9"/>
      <c r="BH284" s="9"/>
      <c r="BI284" s="9"/>
    </row>
    <row r="285" spans="1:61" ht="15.75">
      <c r="A285" s="70">
        <f t="shared" si="184"/>
        <v>5.0000000000003375E-3</v>
      </c>
      <c r="B285" s="5">
        <v>-3.9049999999999998</v>
      </c>
      <c r="C285" s="75">
        <v>2.92</v>
      </c>
      <c r="D285" s="75">
        <v>0.03</v>
      </c>
      <c r="G285" s="20">
        <f t="shared" si="180"/>
        <v>-0.19261788607521935</v>
      </c>
      <c r="H285" s="85">
        <f t="shared" si="181"/>
        <v>-0.19184452359853832</v>
      </c>
      <c r="I285" s="21">
        <f t="shared" si="196"/>
        <v>3.76</v>
      </c>
      <c r="J285" s="21">
        <f t="shared" si="198"/>
        <v>3.9483333333333328</v>
      </c>
      <c r="K285" s="26">
        <f t="shared" si="199"/>
        <v>4.0788888888888888</v>
      </c>
      <c r="L285" s="26">
        <f t="shared" si="200"/>
        <v>0.13055555555555598</v>
      </c>
      <c r="M285" s="65">
        <f t="shared" si="201"/>
        <v>0.318888888888889</v>
      </c>
      <c r="O285" s="14">
        <f t="shared" si="190"/>
        <v>-0.53225736200324181</v>
      </c>
      <c r="P285" s="57">
        <f t="shared" si="185"/>
        <v>3.0100000000000001E-3</v>
      </c>
      <c r="U285" s="20">
        <f t="shared" si="197"/>
        <v>-1.8244127120256581</v>
      </c>
      <c r="V285" s="20">
        <f t="shared" si="197"/>
        <v>-1.8220926245956153</v>
      </c>
      <c r="W285" s="21">
        <f t="shared" si="202"/>
        <v>3.7749999999999999</v>
      </c>
      <c r="X285" s="21">
        <f t="shared" si="176"/>
        <v>3.813333333333333</v>
      </c>
      <c r="Y285" s="26">
        <f t="shared" si="177"/>
        <v>3.6816666666666666</v>
      </c>
      <c r="Z285" s="26">
        <f t="shared" si="178"/>
        <v>-0.13166666666666638</v>
      </c>
      <c r="AA285" s="65">
        <f t="shared" si="179"/>
        <v>-9.3333333333333268E-2</v>
      </c>
      <c r="AB285" s="36"/>
      <c r="AC285" s="14"/>
      <c r="AD285" s="57"/>
      <c r="AE285" s="41"/>
      <c r="AF285" s="14"/>
      <c r="AI285" s="20">
        <f t="shared" si="187"/>
        <v>-1.4578388980770192</v>
      </c>
      <c r="AJ285" s="20">
        <f t="shared" si="188"/>
        <v>-1.4508786357868892</v>
      </c>
      <c r="AK285" s="21">
        <f t="shared" si="189"/>
        <v>3.6914285714285708</v>
      </c>
      <c r="AL285" s="21">
        <f t="shared" si="191"/>
        <v>3.6823809523809525</v>
      </c>
      <c r="AM285" s="26">
        <f t="shared" si="192"/>
        <v>3.7600793650793651</v>
      </c>
      <c r="AN285" s="26">
        <f t="shared" si="193"/>
        <v>7.76984126984126E-2</v>
      </c>
      <c r="AO285" s="65">
        <f t="shared" si="194"/>
        <v>6.8650793650794295E-2</v>
      </c>
      <c r="AP285" s="36"/>
      <c r="AQ285" s="14">
        <f t="shared" si="183"/>
        <v>0.69200224698025303</v>
      </c>
      <c r="AR285" s="57">
        <f t="shared" si="195"/>
        <v>-3.9600000000000003E-2</v>
      </c>
      <c r="AS285" s="14"/>
      <c r="AT285" s="14"/>
      <c r="AU285" s="23"/>
      <c r="AV285" s="9"/>
      <c r="AW285" s="9"/>
      <c r="AX285" s="9"/>
      <c r="BA285" s="9"/>
      <c r="BB285" s="9"/>
      <c r="BC285" s="9"/>
      <c r="BD285" s="38"/>
      <c r="BE285" s="9"/>
      <c r="BF285" s="9"/>
      <c r="BG285" s="9"/>
      <c r="BH285" s="9"/>
      <c r="BI285" s="9"/>
    </row>
    <row r="286" spans="1:61" ht="15.75">
      <c r="A286" s="70">
        <f t="shared" si="184"/>
        <v>4.9999999999998934E-3</v>
      </c>
      <c r="B286" s="5">
        <v>-3.9</v>
      </c>
      <c r="C286" s="75">
        <v>2.92</v>
      </c>
      <c r="D286" s="75">
        <v>0.04</v>
      </c>
      <c r="G286" s="20">
        <f t="shared" si="180"/>
        <v>-0.19107116112185729</v>
      </c>
      <c r="H286" s="85">
        <f t="shared" si="181"/>
        <v>-0.19029779864517626</v>
      </c>
      <c r="I286" s="21">
        <f t="shared" si="196"/>
        <v>4.2050000000000001</v>
      </c>
      <c r="J286" s="21">
        <f t="shared" si="198"/>
        <v>4.13</v>
      </c>
      <c r="K286" s="26">
        <f t="shared" si="199"/>
        <v>4.1433333333333335</v>
      </c>
      <c r="L286" s="26">
        <f t="shared" si="200"/>
        <v>1.3333333333333641E-2</v>
      </c>
      <c r="M286" s="65">
        <f t="shared" si="201"/>
        <v>-6.1666666666666536E-2</v>
      </c>
      <c r="O286" s="14">
        <f t="shared" si="190"/>
        <v>0.13644001213257348</v>
      </c>
      <c r="P286" s="57">
        <f t="shared" si="185"/>
        <v>3.0100000000000001E-3</v>
      </c>
      <c r="U286" s="20">
        <f t="shared" si="197"/>
        <v>-1.819772537165572</v>
      </c>
      <c r="V286" s="20">
        <f t="shared" si="197"/>
        <v>-1.8174524497355291</v>
      </c>
      <c r="W286" s="21">
        <f t="shared" si="202"/>
        <v>3.98</v>
      </c>
      <c r="X286" s="21">
        <f t="shared" si="176"/>
        <v>3.8000000000000003</v>
      </c>
      <c r="Y286" s="26">
        <f t="shared" si="177"/>
        <v>3.7205555555555554</v>
      </c>
      <c r="Z286" s="26">
        <f t="shared" si="178"/>
        <v>-7.9444444444444873E-2</v>
      </c>
      <c r="AA286" s="65">
        <f t="shared" si="179"/>
        <v>-0.25944444444444459</v>
      </c>
      <c r="AB286" s="36"/>
      <c r="AC286" s="14"/>
      <c r="AD286" s="57"/>
      <c r="AE286" s="41"/>
      <c r="AF286" s="14"/>
      <c r="AI286" s="20">
        <f t="shared" si="187"/>
        <v>-1.4439183734967607</v>
      </c>
      <c r="AJ286" s="20">
        <f t="shared" si="188"/>
        <v>-1.4369581112066308</v>
      </c>
      <c r="AK286" s="21">
        <f t="shared" si="189"/>
        <v>3.34</v>
      </c>
      <c r="AL286" s="21">
        <f t="shared" si="191"/>
        <v>3.6038095238095234</v>
      </c>
      <c r="AM286" s="26">
        <f t="shared" si="192"/>
        <v>3.7406349206349208</v>
      </c>
      <c r="AN286" s="26">
        <f t="shared" si="193"/>
        <v>0.13682539682539741</v>
      </c>
      <c r="AO286" s="65">
        <f t="shared" si="194"/>
        <v>0.4006349206349209</v>
      </c>
      <c r="AP286" s="36"/>
      <c r="AQ286" s="14">
        <f t="shared" si="183"/>
        <v>6.6079092204960499E-2</v>
      </c>
      <c r="AR286" s="57">
        <f t="shared" si="195"/>
        <v>-3.9600000000000003E-2</v>
      </c>
      <c r="AS286" s="14"/>
      <c r="AT286" s="14"/>
      <c r="AU286" s="23"/>
      <c r="AV286" s="9"/>
      <c r="AW286" s="9"/>
      <c r="AX286" s="9"/>
      <c r="BA286" s="9"/>
      <c r="BB286" s="9"/>
      <c r="BC286" s="9"/>
      <c r="BD286" s="38"/>
      <c r="BE286" s="9"/>
      <c r="BF286" s="9"/>
      <c r="BG286" s="9"/>
      <c r="BH286" s="9"/>
      <c r="BI286" s="9"/>
    </row>
    <row r="287" spans="1:61" ht="15.75">
      <c r="A287" s="70">
        <f t="shared" si="184"/>
        <v>4.9999999999998934E-3</v>
      </c>
      <c r="B287" s="5">
        <v>-3.895</v>
      </c>
      <c r="C287" s="75">
        <v>3.06</v>
      </c>
      <c r="D287" s="75">
        <v>0.04</v>
      </c>
      <c r="G287" s="20">
        <f t="shared" si="180"/>
        <v>-0.18952443616849524</v>
      </c>
      <c r="H287" s="85">
        <f t="shared" si="181"/>
        <v>-0.18875107369181421</v>
      </c>
      <c r="I287" s="21">
        <f t="shared" si="196"/>
        <v>4.4249999999999998</v>
      </c>
      <c r="J287" s="21">
        <f t="shared" si="198"/>
        <v>4.3433333333333328</v>
      </c>
      <c r="K287" s="26">
        <f t="shared" si="199"/>
        <v>4.2149999999999999</v>
      </c>
      <c r="L287" s="26">
        <f t="shared" si="200"/>
        <v>-0.12833333333333297</v>
      </c>
      <c r="M287" s="65">
        <f t="shared" si="201"/>
        <v>-0.20999999999999996</v>
      </c>
      <c r="O287" s="14">
        <f t="shared" si="190"/>
        <v>0.74129558822972963</v>
      </c>
      <c r="P287" s="57">
        <f t="shared" si="185"/>
        <v>3.0100000000000001E-3</v>
      </c>
      <c r="U287" s="20">
        <f t="shared" si="197"/>
        <v>-1.8151323623054858</v>
      </c>
      <c r="V287" s="20">
        <f t="shared" si="197"/>
        <v>-1.8128122748754429</v>
      </c>
      <c r="W287" s="21">
        <f t="shared" si="202"/>
        <v>3.645</v>
      </c>
      <c r="X287" s="21">
        <f t="shared" si="176"/>
        <v>3.7383333333333333</v>
      </c>
      <c r="Y287" s="26">
        <f t="shared" si="177"/>
        <v>3.7705555555555557</v>
      </c>
      <c r="Z287" s="26">
        <f t="shared" si="178"/>
        <v>3.2222222222222374E-2</v>
      </c>
      <c r="AA287" s="65">
        <f t="shared" si="179"/>
        <v>0.12555555555555564</v>
      </c>
      <c r="AB287" s="36"/>
      <c r="AC287" s="14"/>
      <c r="AD287" s="57"/>
      <c r="AE287" s="41"/>
      <c r="AF287" s="14"/>
      <c r="AI287" s="20">
        <f t="shared" si="187"/>
        <v>-1.4299978489165022</v>
      </c>
      <c r="AJ287" s="20">
        <f t="shared" si="188"/>
        <v>-1.4230375866263723</v>
      </c>
      <c r="AK287" s="21">
        <f t="shared" si="189"/>
        <v>3.78</v>
      </c>
      <c r="AL287" s="21">
        <f t="shared" si="191"/>
        <v>3.7285714285714282</v>
      </c>
      <c r="AM287" s="26">
        <f t="shared" si="192"/>
        <v>3.7677777777777774</v>
      </c>
      <c r="AN287" s="26">
        <f t="shared" si="193"/>
        <v>3.9206349206349245E-2</v>
      </c>
      <c r="AO287" s="65">
        <f t="shared" si="194"/>
        <v>-1.2222222222222356E-2</v>
      </c>
      <c r="AP287" s="36"/>
      <c r="AQ287" s="14">
        <f t="shared" si="183"/>
        <v>-0.59076320420036155</v>
      </c>
      <c r="AR287" s="57">
        <f t="shared" si="195"/>
        <v>-3.9600000000000003E-2</v>
      </c>
      <c r="AS287" s="14"/>
      <c r="AT287" s="14"/>
      <c r="AU287" s="23"/>
      <c r="AV287" s="9"/>
      <c r="AW287" s="9"/>
      <c r="AX287" s="9"/>
      <c r="BA287" s="9"/>
      <c r="BB287" s="9"/>
      <c r="BC287" s="9"/>
      <c r="BD287" s="38"/>
      <c r="BE287" s="9"/>
      <c r="BF287" s="9"/>
      <c r="BG287" s="9"/>
      <c r="BH287" s="9"/>
      <c r="BI287" s="9"/>
    </row>
    <row r="288" spans="1:61" ht="15.75">
      <c r="A288" s="70">
        <f t="shared" si="184"/>
        <v>4.9999999999998934E-3</v>
      </c>
      <c r="B288" s="5">
        <v>-3.89</v>
      </c>
      <c r="C288" s="75">
        <v>2.89</v>
      </c>
      <c r="D288" s="75">
        <v>0.04</v>
      </c>
      <c r="G288" s="20">
        <f t="shared" si="180"/>
        <v>-0.18797771121513318</v>
      </c>
      <c r="H288" s="85">
        <f t="shared" si="181"/>
        <v>-0.18720434873845215</v>
      </c>
      <c r="I288" s="21">
        <f t="shared" si="196"/>
        <v>4.4000000000000004</v>
      </c>
      <c r="J288" s="21">
        <f t="shared" si="198"/>
        <v>4.4516666666666662</v>
      </c>
      <c r="K288" s="26">
        <f t="shared" si="199"/>
        <v>4.2761111111111116</v>
      </c>
      <c r="L288" s="26">
        <f t="shared" si="200"/>
        <v>-0.17555555555555458</v>
      </c>
      <c r="M288" s="65">
        <f t="shared" si="201"/>
        <v>-0.12388888888888872</v>
      </c>
      <c r="O288" s="14">
        <f t="shared" si="190"/>
        <v>0.99929072001142472</v>
      </c>
      <c r="P288" s="57">
        <f t="shared" si="185"/>
        <v>3.0100000000000001E-3</v>
      </c>
      <c r="U288" s="20">
        <f t="shared" si="197"/>
        <v>-1.8104921874453996</v>
      </c>
      <c r="V288" s="20">
        <f t="shared" si="197"/>
        <v>-1.8081721000153568</v>
      </c>
      <c r="W288" s="21">
        <f t="shared" si="202"/>
        <v>3.59</v>
      </c>
      <c r="X288" s="21">
        <f t="shared" si="176"/>
        <v>3.6583333333333332</v>
      </c>
      <c r="Y288" s="26">
        <f t="shared" si="177"/>
        <v>3.8144444444444443</v>
      </c>
      <c r="Z288" s="26">
        <f t="shared" si="178"/>
        <v>0.15611111111111109</v>
      </c>
      <c r="AA288" s="65">
        <f t="shared" si="179"/>
        <v>0.22444444444444445</v>
      </c>
      <c r="AB288" s="36"/>
      <c r="AC288" s="14"/>
      <c r="AD288" s="57"/>
      <c r="AE288" s="41"/>
      <c r="AF288" s="14"/>
      <c r="AI288" s="20">
        <f t="shared" si="187"/>
        <v>-1.4160773243362437</v>
      </c>
      <c r="AJ288" s="20">
        <f t="shared" si="188"/>
        <v>-1.4091170620461138</v>
      </c>
      <c r="AK288" s="21">
        <f t="shared" si="189"/>
        <v>4.0657142857142858</v>
      </c>
      <c r="AL288" s="21">
        <f t="shared" si="191"/>
        <v>3.8171428571428567</v>
      </c>
      <c r="AM288" s="26">
        <f t="shared" si="192"/>
        <v>3.7817460317460307</v>
      </c>
      <c r="AN288" s="26">
        <f t="shared" si="193"/>
        <v>-3.5396825396825982E-2</v>
      </c>
      <c r="AO288" s="65">
        <f t="shared" si="194"/>
        <v>-0.28396825396825509</v>
      </c>
      <c r="AP288" s="36"/>
      <c r="AQ288" s="14">
        <f t="shared" si="183"/>
        <v>-0.97118083175864844</v>
      </c>
      <c r="AR288" s="57">
        <f t="shared" si="195"/>
        <v>-3.9600000000000003E-2</v>
      </c>
      <c r="AS288" s="14"/>
      <c r="AT288" s="14"/>
      <c r="AU288" s="23"/>
      <c r="AV288" s="9"/>
      <c r="AW288" s="9"/>
      <c r="AX288" s="9"/>
      <c r="BA288" s="9"/>
      <c r="BB288" s="9"/>
      <c r="BC288" s="9"/>
      <c r="BD288" s="38"/>
      <c r="BE288" s="9"/>
      <c r="BF288" s="9"/>
      <c r="BG288" s="9"/>
      <c r="BH288" s="9"/>
      <c r="BI288" s="9"/>
    </row>
    <row r="289" spans="1:61" ht="15.75">
      <c r="A289" s="70">
        <f t="shared" si="184"/>
        <v>5.0000000000003375E-3</v>
      </c>
      <c r="B289" s="5">
        <v>-3.8849999999999998</v>
      </c>
      <c r="C289" s="75">
        <v>2.95</v>
      </c>
      <c r="D289" s="75">
        <v>0.04</v>
      </c>
      <c r="G289" s="20">
        <f t="shared" si="180"/>
        <v>-0.18643098626177113</v>
      </c>
      <c r="H289" s="85">
        <f t="shared" si="181"/>
        <v>-0.1856576237850901</v>
      </c>
      <c r="I289" s="21">
        <f t="shared" si="196"/>
        <v>4.5299999999999994</v>
      </c>
      <c r="J289" s="21">
        <f t="shared" si="198"/>
        <v>4.4433333333333334</v>
      </c>
      <c r="K289" s="26">
        <f t="shared" si="199"/>
        <v>4.3377777777777773</v>
      </c>
      <c r="L289" s="26">
        <f t="shared" si="200"/>
        <v>-0.10555555555555607</v>
      </c>
      <c r="M289" s="65">
        <f t="shared" si="201"/>
        <v>-0.19222222222222207</v>
      </c>
      <c r="O289" s="14">
        <f t="shared" si="190"/>
        <v>0.78970661802049091</v>
      </c>
      <c r="P289" s="57">
        <f t="shared" si="185"/>
        <v>3.0100000000000001E-3</v>
      </c>
      <c r="U289" s="20">
        <f t="shared" si="197"/>
        <v>-1.8058520125853135</v>
      </c>
      <c r="V289" s="20">
        <f t="shared" si="197"/>
        <v>-1.8035319251552706</v>
      </c>
      <c r="W289" s="21">
        <f t="shared" si="202"/>
        <v>3.74</v>
      </c>
      <c r="X289" s="21">
        <f t="shared" si="176"/>
        <v>3.75</v>
      </c>
      <c r="Y289" s="26">
        <f t="shared" si="177"/>
        <v>3.8238888888888889</v>
      </c>
      <c r="Z289" s="26">
        <f t="shared" si="178"/>
        <v>7.3888888888888893E-2</v>
      </c>
      <c r="AA289" s="65">
        <f t="shared" si="179"/>
        <v>8.388888888888868E-2</v>
      </c>
      <c r="AB289" s="36"/>
      <c r="AC289" s="14"/>
      <c r="AD289" s="57"/>
      <c r="AE289" s="41"/>
      <c r="AF289" s="14"/>
      <c r="AI289" s="20">
        <f t="shared" si="187"/>
        <v>-1.4021567997559852</v>
      </c>
      <c r="AJ289" s="20">
        <f t="shared" si="188"/>
        <v>-1.3951965374658553</v>
      </c>
      <c r="AK289" s="21">
        <f t="shared" si="189"/>
        <v>3.6057142857142854</v>
      </c>
      <c r="AL289" s="21">
        <f t="shared" si="191"/>
        <v>3.8638095238095236</v>
      </c>
      <c r="AM289" s="26">
        <f t="shared" si="192"/>
        <v>3.7876190476190477</v>
      </c>
      <c r="AN289" s="26">
        <f t="shared" si="193"/>
        <v>-7.619047619047592E-2</v>
      </c>
      <c r="AO289" s="65">
        <f t="shared" si="194"/>
        <v>0.18190476190476224</v>
      </c>
      <c r="AP289" s="36"/>
      <c r="AQ289" s="14">
        <f t="shared" si="183"/>
        <v>-0.89717215466439382</v>
      </c>
      <c r="AR289" s="57">
        <f t="shared" si="195"/>
        <v>-3.9600000000000003E-2</v>
      </c>
      <c r="AS289" s="14"/>
      <c r="AT289" s="14"/>
      <c r="AU289" s="23"/>
      <c r="AV289" s="9"/>
      <c r="AW289" s="9"/>
      <c r="AX289" s="9"/>
      <c r="BA289" s="9"/>
      <c r="BB289" s="9"/>
      <c r="BC289" s="9"/>
      <c r="BD289" s="38"/>
      <c r="BE289" s="9"/>
      <c r="BF289" s="9"/>
      <c r="BG289" s="9"/>
      <c r="BH289" s="9"/>
      <c r="BI289" s="9"/>
    </row>
    <row r="290" spans="1:61" ht="15.75">
      <c r="A290" s="70">
        <f t="shared" si="184"/>
        <v>4.9999999999998934E-3</v>
      </c>
      <c r="B290" s="5">
        <v>-3.88</v>
      </c>
      <c r="C290" s="75">
        <v>3.01</v>
      </c>
      <c r="D290" s="75">
        <v>0.06</v>
      </c>
      <c r="G290" s="20">
        <f t="shared" si="180"/>
        <v>-0.18488426130840907</v>
      </c>
      <c r="H290" s="85">
        <f t="shared" si="181"/>
        <v>-0.18411089883172804</v>
      </c>
      <c r="I290" s="21">
        <f t="shared" si="196"/>
        <v>4.4000000000000004</v>
      </c>
      <c r="J290" s="21">
        <f t="shared" si="198"/>
        <v>4.4516666666666671</v>
      </c>
      <c r="K290" s="26">
        <f t="shared" si="199"/>
        <v>4.4133333333333331</v>
      </c>
      <c r="L290" s="26">
        <f t="shared" si="200"/>
        <v>-3.8333333333333997E-2</v>
      </c>
      <c r="M290" s="65">
        <f t="shared" si="201"/>
        <v>1.3333333333332753E-2</v>
      </c>
      <c r="O290" s="14">
        <f t="shared" si="190"/>
        <v>0.21061001284633293</v>
      </c>
      <c r="P290" s="57">
        <f t="shared" si="185"/>
        <v>3.0100000000000001E-3</v>
      </c>
      <c r="U290" s="20">
        <f t="shared" si="197"/>
        <v>-1.8012118377252273</v>
      </c>
      <c r="V290" s="20">
        <f t="shared" si="197"/>
        <v>-1.7988917502951844</v>
      </c>
      <c r="W290" s="21">
        <f t="shared" si="202"/>
        <v>3.92</v>
      </c>
      <c r="X290" s="21">
        <f t="shared" si="176"/>
        <v>3.9116666666666666</v>
      </c>
      <c r="Y290" s="26">
        <f t="shared" si="177"/>
        <v>3.8183333333333329</v>
      </c>
      <c r="Z290" s="26">
        <f t="shared" si="178"/>
        <v>-9.3333333333333712E-2</v>
      </c>
      <c r="AA290" s="65">
        <f t="shared" si="179"/>
        <v>-0.10166666666666702</v>
      </c>
      <c r="AB290" s="36"/>
      <c r="AC290" s="14"/>
      <c r="AD290" s="57"/>
      <c r="AE290" s="41"/>
      <c r="AF290" s="14"/>
      <c r="AI290" s="20">
        <f t="shared" si="187"/>
        <v>-1.3882362751757267</v>
      </c>
      <c r="AJ290" s="20">
        <f t="shared" si="188"/>
        <v>-1.3812760128855968</v>
      </c>
      <c r="AK290" s="21">
        <f t="shared" si="189"/>
        <v>3.9199999999999995</v>
      </c>
      <c r="AL290" s="21">
        <f t="shared" si="191"/>
        <v>3.8647619047619046</v>
      </c>
      <c r="AM290" s="26">
        <f t="shared" si="192"/>
        <v>3.8226984126984127</v>
      </c>
      <c r="AN290" s="26">
        <f t="shared" si="193"/>
        <v>-4.2063492063491914E-2</v>
      </c>
      <c r="AO290" s="65">
        <f t="shared" si="194"/>
        <v>-9.7301587301586778E-2</v>
      </c>
      <c r="AP290" s="36"/>
      <c r="AQ290" s="14">
        <f t="shared" si="183"/>
        <v>-0.4033666554448212</v>
      </c>
      <c r="AR290" s="57">
        <f t="shared" si="195"/>
        <v>-3.9600000000000003E-2</v>
      </c>
      <c r="AS290" s="14"/>
      <c r="AT290" s="14"/>
      <c r="AU290" s="23"/>
      <c r="AV290" s="9"/>
      <c r="AW290" s="9"/>
      <c r="AX290" s="9"/>
      <c r="BA290" s="9"/>
      <c r="BB290" s="9"/>
      <c r="BC290" s="9"/>
      <c r="BD290" s="38"/>
      <c r="BE290" s="9"/>
      <c r="BF290" s="9"/>
      <c r="BG290" s="9"/>
      <c r="BH290" s="9"/>
      <c r="BI290" s="9"/>
    </row>
    <row r="291" spans="1:61" ht="15.75">
      <c r="A291" s="70">
        <f t="shared" si="184"/>
        <v>4.9999999999998934E-3</v>
      </c>
      <c r="B291" s="5">
        <v>-3.875</v>
      </c>
      <c r="C291" s="75">
        <v>3.25</v>
      </c>
      <c r="D291" s="75">
        <v>0.04</v>
      </c>
      <c r="G291" s="20">
        <f t="shared" si="180"/>
        <v>-0.18333753635504701</v>
      </c>
      <c r="H291" s="85">
        <f t="shared" si="181"/>
        <v>-0.18256417387836599</v>
      </c>
      <c r="I291" s="21">
        <f t="shared" si="196"/>
        <v>4.4250000000000007</v>
      </c>
      <c r="J291" s="21">
        <f t="shared" si="198"/>
        <v>4.4283333333333337</v>
      </c>
      <c r="K291" s="26">
        <f t="shared" si="199"/>
        <v>4.4377777777777778</v>
      </c>
      <c r="L291" s="26">
        <f t="shared" si="200"/>
        <v>9.4444444444441444E-3</v>
      </c>
      <c r="M291" s="65">
        <f t="shared" si="201"/>
        <v>1.2777777777777111E-2</v>
      </c>
      <c r="O291" s="14">
        <f t="shared" si="190"/>
        <v>-0.46703335800821594</v>
      </c>
      <c r="P291" s="57">
        <f t="shared" si="185"/>
        <v>3.0100000000000001E-3</v>
      </c>
      <c r="U291" s="20">
        <f t="shared" si="197"/>
        <v>-1.7965716628651411</v>
      </c>
      <c r="V291" s="20">
        <f t="shared" si="197"/>
        <v>-1.7942515754350983</v>
      </c>
      <c r="W291" s="21">
        <f t="shared" si="202"/>
        <v>4.0749999999999993</v>
      </c>
      <c r="X291" s="21">
        <f t="shared" si="176"/>
        <v>3.9716666666666662</v>
      </c>
      <c r="Y291" s="26">
        <f t="shared" si="177"/>
        <v>3.7705555555555552</v>
      </c>
      <c r="Z291" s="26">
        <f t="shared" si="178"/>
        <v>-0.20111111111111102</v>
      </c>
      <c r="AA291" s="65">
        <f t="shared" si="179"/>
        <v>-0.30444444444444407</v>
      </c>
      <c r="AB291" s="36"/>
      <c r="AC291" s="14"/>
      <c r="AD291" s="57"/>
      <c r="AE291" s="41"/>
      <c r="AF291" s="14"/>
      <c r="AI291" s="20">
        <f t="shared" si="187"/>
        <v>-1.3743157505954682</v>
      </c>
      <c r="AJ291" s="20">
        <f t="shared" si="188"/>
        <v>-1.3673554883053383</v>
      </c>
      <c r="AK291" s="21">
        <f t="shared" si="189"/>
        <v>4.0685714285714285</v>
      </c>
      <c r="AL291" s="21">
        <f t="shared" si="191"/>
        <v>3.8457142857142852</v>
      </c>
      <c r="AM291" s="26">
        <f t="shared" si="192"/>
        <v>3.8653968253968256</v>
      </c>
      <c r="AN291" s="26">
        <f t="shared" si="193"/>
        <v>1.9682539682540412E-2</v>
      </c>
      <c r="AO291" s="65">
        <f t="shared" si="194"/>
        <v>-0.2031746031746029</v>
      </c>
      <c r="AP291" s="36"/>
      <c r="AQ291" s="14">
        <f t="shared" si="183"/>
        <v>0.27917858477841523</v>
      </c>
      <c r="AR291" s="57">
        <f t="shared" si="195"/>
        <v>-3.9600000000000003E-2</v>
      </c>
      <c r="AS291" s="14"/>
      <c r="AT291" s="14"/>
      <c r="AU291" s="23"/>
      <c r="AV291" s="9"/>
      <c r="AW291" s="9"/>
      <c r="AX291" s="9"/>
      <c r="BA291" s="9"/>
      <c r="BB291" s="9"/>
      <c r="BC291" s="9"/>
      <c r="BD291" s="38"/>
      <c r="BE291" s="9"/>
      <c r="BF291" s="9"/>
      <c r="BG291" s="9"/>
      <c r="BH291" s="9"/>
      <c r="BI291" s="9"/>
    </row>
    <row r="292" spans="1:61" ht="15.75">
      <c r="A292" s="70">
        <f t="shared" si="184"/>
        <v>4.9999999999998934E-3</v>
      </c>
      <c r="B292" s="5">
        <v>-3.87</v>
      </c>
      <c r="C292" s="75">
        <v>3.16</v>
      </c>
      <c r="D292" s="75">
        <v>0.05</v>
      </c>
      <c r="G292" s="20">
        <f t="shared" si="180"/>
        <v>-0.18179081140168496</v>
      </c>
      <c r="H292" s="85">
        <f t="shared" si="181"/>
        <v>-0.18101744892500393</v>
      </c>
      <c r="I292" s="21">
        <f t="shared" si="196"/>
        <v>4.46</v>
      </c>
      <c r="J292" s="21">
        <f t="shared" si="198"/>
        <v>4.4400000000000004</v>
      </c>
      <c r="K292" s="26">
        <f t="shared" si="199"/>
        <v>4.426111111111112</v>
      </c>
      <c r="L292" s="26">
        <f t="shared" si="200"/>
        <v>-1.3888888888888395E-2</v>
      </c>
      <c r="M292" s="65">
        <f t="shared" si="201"/>
        <v>-3.3888888888887969E-2</v>
      </c>
      <c r="O292" s="14">
        <f t="shared" si="190"/>
        <v>-0.92614663015308574</v>
      </c>
      <c r="P292" s="57">
        <f t="shared" si="185"/>
        <v>3.0100000000000001E-3</v>
      </c>
      <c r="U292" s="20">
        <f t="shared" ref="U292:V307" si="203">U291 + 0.00464017486008615</f>
        <v>-1.791931488005055</v>
      </c>
      <c r="V292" s="20">
        <f t="shared" si="203"/>
        <v>-1.7896114005750121</v>
      </c>
      <c r="W292" s="21">
        <f t="shared" si="202"/>
        <v>3.92</v>
      </c>
      <c r="X292" s="21">
        <f t="shared" ref="X292:X355" si="204">AVERAGE(W291:W293)</f>
        <v>3.9216666666666664</v>
      </c>
      <c r="Y292" s="26">
        <f t="shared" ref="Y292:Y355" si="205">AVERAGE(W288:W296)</f>
        <v>3.7466666666666666</v>
      </c>
      <c r="Z292" s="26">
        <f t="shared" ref="Z292:Z355" si="206">Y292-X292</f>
        <v>-0.17499999999999982</v>
      </c>
      <c r="AA292" s="65">
        <f t="shared" ref="AA292:AA355" si="207">Y292-W292</f>
        <v>-0.17333333333333334</v>
      </c>
      <c r="AB292" s="36"/>
      <c r="AC292" s="14"/>
      <c r="AD292" s="57"/>
      <c r="AE292" s="41"/>
      <c r="AF292" s="14"/>
      <c r="AI292" s="20">
        <f t="shared" si="187"/>
        <v>-1.3603952260152097</v>
      </c>
      <c r="AJ292" s="20">
        <f t="shared" si="188"/>
        <v>-1.3534349637250798</v>
      </c>
      <c r="AK292" s="21">
        <f t="shared" si="189"/>
        <v>3.548571428571428</v>
      </c>
      <c r="AL292" s="21">
        <f t="shared" si="191"/>
        <v>3.8952380952380956</v>
      </c>
      <c r="AM292" s="26">
        <f t="shared" si="192"/>
        <v>3.8982539682539681</v>
      </c>
      <c r="AN292" s="26">
        <f t="shared" si="193"/>
        <v>3.0158730158724723E-3</v>
      </c>
      <c r="AO292" s="65">
        <f t="shared" si="194"/>
        <v>0.34968253968254004</v>
      </c>
      <c r="AP292" s="36"/>
      <c r="AQ292" s="14">
        <f t="shared" si="183"/>
        <v>0.83109306245945158</v>
      </c>
      <c r="AR292" s="57">
        <f t="shared" si="195"/>
        <v>-3.9600000000000003E-2</v>
      </c>
      <c r="AS292" s="14"/>
      <c r="AT292" s="14"/>
      <c r="AU292" s="23"/>
      <c r="AV292" s="9"/>
      <c r="AW292" s="9"/>
      <c r="AX292" s="9"/>
      <c r="BA292" s="9"/>
      <c r="BB292" s="9"/>
      <c r="BC292" s="9"/>
      <c r="BD292" s="38"/>
      <c r="BE292" s="9"/>
      <c r="BF292" s="9"/>
      <c r="BG292" s="9"/>
      <c r="BH292" s="9"/>
      <c r="BI292" s="9"/>
    </row>
    <row r="293" spans="1:61" ht="15.75">
      <c r="A293" s="70">
        <f t="shared" si="184"/>
        <v>4.9999999999998934E-3</v>
      </c>
      <c r="B293" s="5">
        <v>-3.8650000000000002</v>
      </c>
      <c r="C293" s="75">
        <v>3.17</v>
      </c>
      <c r="D293" s="75">
        <v>0.05</v>
      </c>
      <c r="G293" s="20">
        <f t="shared" si="180"/>
        <v>-0.1802440864483229</v>
      </c>
      <c r="H293" s="85">
        <f t="shared" si="181"/>
        <v>-0.17947072397164188</v>
      </c>
      <c r="I293" s="21">
        <f t="shared" si="196"/>
        <v>4.4350000000000005</v>
      </c>
      <c r="J293" s="21">
        <f t="shared" si="198"/>
        <v>4.4450000000000003</v>
      </c>
      <c r="K293" s="26">
        <f t="shared" si="199"/>
        <v>4.418333333333333</v>
      </c>
      <c r="L293" s="26">
        <f t="shared" si="200"/>
        <v>-2.6666666666667282E-2</v>
      </c>
      <c r="M293" s="65">
        <f t="shared" si="201"/>
        <v>-1.6666666666667496E-2</v>
      </c>
      <c r="O293" s="14">
        <f t="shared" si="190"/>
        <v>-0.95190560107606248</v>
      </c>
      <c r="P293" s="57">
        <f t="shared" si="185"/>
        <v>3.0100000000000001E-3</v>
      </c>
      <c r="U293" s="20">
        <f t="shared" si="203"/>
        <v>-1.7872913131449688</v>
      </c>
      <c r="V293" s="20">
        <f t="shared" si="203"/>
        <v>-1.7849712257149259</v>
      </c>
      <c r="W293" s="21">
        <f t="shared" si="202"/>
        <v>3.77</v>
      </c>
      <c r="X293" s="21">
        <f t="shared" si="204"/>
        <v>3.8049999999999997</v>
      </c>
      <c r="Y293" s="26">
        <f t="shared" si="205"/>
        <v>3.737222222222222</v>
      </c>
      <c r="Z293" s="26">
        <f t="shared" si="206"/>
        <v>-6.7777777777777715E-2</v>
      </c>
      <c r="AA293" s="65">
        <f t="shared" si="207"/>
        <v>-3.2777777777778017E-2</v>
      </c>
      <c r="AB293" s="36"/>
      <c r="AC293" s="14"/>
      <c r="AD293" s="57"/>
      <c r="AE293" s="41"/>
      <c r="AF293" s="14"/>
      <c r="AI293" s="20">
        <f t="shared" si="187"/>
        <v>-1.3464747014349512</v>
      </c>
      <c r="AJ293" s="20">
        <f t="shared" si="188"/>
        <v>-1.3395144391448213</v>
      </c>
      <c r="AK293" s="21">
        <f t="shared" si="189"/>
        <v>4.0685714285714294</v>
      </c>
      <c r="AL293" s="21">
        <f t="shared" si="191"/>
        <v>3.8747619047619053</v>
      </c>
      <c r="AM293" s="26">
        <f t="shared" si="192"/>
        <v>3.8798412698412696</v>
      </c>
      <c r="AN293" s="26">
        <f t="shared" si="193"/>
        <v>5.0793650793643508E-3</v>
      </c>
      <c r="AO293" s="65">
        <f t="shared" si="194"/>
        <v>-0.18873015873015975</v>
      </c>
      <c r="AP293" s="36"/>
      <c r="AQ293" s="14">
        <f t="shared" si="183"/>
        <v>0.99412985964519096</v>
      </c>
      <c r="AR293" s="57">
        <f t="shared" si="195"/>
        <v>-3.9600000000000003E-2</v>
      </c>
      <c r="AS293" s="14"/>
      <c r="AT293" s="14"/>
      <c r="AU293" s="23"/>
      <c r="AV293" s="9"/>
      <c r="AW293" s="9"/>
      <c r="AX293" s="9"/>
      <c r="BA293" s="9"/>
      <c r="BB293" s="9"/>
      <c r="BC293" s="9"/>
      <c r="BD293" s="38"/>
      <c r="BE293" s="9"/>
      <c r="BF293" s="9"/>
      <c r="BG293" s="9"/>
      <c r="BH293" s="9"/>
      <c r="BI293" s="9"/>
    </row>
    <row r="294" spans="1:61" ht="15.75">
      <c r="A294" s="70">
        <f t="shared" si="184"/>
        <v>5.0000000000003375E-3</v>
      </c>
      <c r="B294" s="5">
        <v>-3.86</v>
      </c>
      <c r="C294" s="75">
        <v>2.89</v>
      </c>
      <c r="D294" s="75">
        <v>0.04</v>
      </c>
      <c r="G294" s="20">
        <f t="shared" si="180"/>
        <v>-0.17869736149496085</v>
      </c>
      <c r="H294" s="85">
        <f t="shared" si="181"/>
        <v>-0.17792399901827982</v>
      </c>
      <c r="I294" s="21">
        <f t="shared" si="196"/>
        <v>4.4400000000000004</v>
      </c>
      <c r="J294" s="21">
        <f t="shared" si="198"/>
        <v>4.4333333333333336</v>
      </c>
      <c r="K294" s="26">
        <f t="shared" si="199"/>
        <v>4.4144444444444444</v>
      </c>
      <c r="L294" s="26">
        <f t="shared" si="200"/>
        <v>-1.8888888888889177E-2</v>
      </c>
      <c r="M294" s="65">
        <f t="shared" si="201"/>
        <v>-2.5555555555555998E-2</v>
      </c>
      <c r="O294" s="14">
        <f t="shared" si="190"/>
        <v>-0.53225736200321194</v>
      </c>
      <c r="P294" s="57">
        <f t="shared" si="185"/>
        <v>3.0100000000000001E-3</v>
      </c>
      <c r="U294" s="20">
        <f t="shared" si="203"/>
        <v>-1.7826511382848826</v>
      </c>
      <c r="V294" s="20">
        <f t="shared" si="203"/>
        <v>-1.7803310508548398</v>
      </c>
      <c r="W294" s="21">
        <f t="shared" si="202"/>
        <v>3.7249999999999996</v>
      </c>
      <c r="X294" s="21">
        <f t="shared" si="204"/>
        <v>3.6816666666666662</v>
      </c>
      <c r="Y294" s="26">
        <f t="shared" si="205"/>
        <v>3.7194444444444437</v>
      </c>
      <c r="Z294" s="26">
        <f t="shared" si="206"/>
        <v>3.7777777777777466E-2</v>
      </c>
      <c r="AA294" s="65">
        <f t="shared" si="207"/>
        <v>-5.5555555555559799E-3</v>
      </c>
      <c r="AB294" s="36"/>
      <c r="AC294" s="14"/>
      <c r="AD294" s="57"/>
      <c r="AE294" s="41"/>
      <c r="AF294" s="14"/>
      <c r="AI294" s="20">
        <f t="shared" si="187"/>
        <v>-1.3325541768546927</v>
      </c>
      <c r="AJ294" s="20">
        <f t="shared" si="188"/>
        <v>-1.3255939145645628</v>
      </c>
      <c r="AK294" s="21">
        <f t="shared" si="189"/>
        <v>4.0071428571428571</v>
      </c>
      <c r="AL294" s="21">
        <f t="shared" si="191"/>
        <v>3.9333333333333336</v>
      </c>
      <c r="AM294" s="26">
        <f t="shared" si="192"/>
        <v>3.9074603174603175</v>
      </c>
      <c r="AN294" s="26">
        <f t="shared" si="193"/>
        <v>-2.5873015873016048E-2</v>
      </c>
      <c r="AO294" s="65">
        <f t="shared" si="194"/>
        <v>-9.9682539682539595E-2</v>
      </c>
      <c r="AP294" s="36"/>
      <c r="AQ294" s="14">
        <f t="shared" si="183"/>
        <v>0.69200224698024804</v>
      </c>
      <c r="AR294" s="57">
        <f t="shared" si="195"/>
        <v>-3.9600000000000003E-2</v>
      </c>
      <c r="AS294" s="14"/>
      <c r="AT294" s="14"/>
      <c r="AU294" s="23"/>
      <c r="AV294" s="9"/>
      <c r="AW294" s="9"/>
      <c r="AX294" s="9"/>
      <c r="BA294" s="9"/>
      <c r="BB294" s="9"/>
      <c r="BC294" s="9"/>
      <c r="BD294" s="38"/>
      <c r="BE294" s="9"/>
      <c r="BF294" s="9"/>
      <c r="BG294" s="9"/>
      <c r="BH294" s="9"/>
      <c r="BI294" s="9"/>
    </row>
    <row r="295" spans="1:61" ht="15.75">
      <c r="A295" s="70">
        <f t="shared" si="184"/>
        <v>4.9999999999998934E-3</v>
      </c>
      <c r="B295" s="5">
        <v>-3.855</v>
      </c>
      <c r="C295" s="75">
        <v>2.89</v>
      </c>
      <c r="D295" s="75">
        <v>0.05</v>
      </c>
      <c r="G295" s="20">
        <f t="shared" si="180"/>
        <v>-0.17715063654159879</v>
      </c>
      <c r="H295" s="85">
        <f t="shared" si="181"/>
        <v>-0.17637727406491777</v>
      </c>
      <c r="I295" s="21">
        <f t="shared" si="196"/>
        <v>4.4249999999999998</v>
      </c>
      <c r="J295" s="21">
        <f t="shared" si="198"/>
        <v>4.3950000000000005</v>
      </c>
      <c r="K295" s="26">
        <f t="shared" si="199"/>
        <v>4.4255555555555555</v>
      </c>
      <c r="L295" s="26">
        <f t="shared" si="200"/>
        <v>3.0555555555555003E-2</v>
      </c>
      <c r="M295" s="65">
        <f t="shared" si="201"/>
        <v>5.555555555556424E-4</v>
      </c>
      <c r="O295" s="14">
        <f t="shared" si="190"/>
        <v>0.1364400121326225</v>
      </c>
      <c r="P295" s="57">
        <f t="shared" si="185"/>
        <v>3.0100000000000001E-3</v>
      </c>
      <c r="U295" s="20">
        <f t="shared" si="203"/>
        <v>-1.7780109634247965</v>
      </c>
      <c r="V295" s="20">
        <f t="shared" si="203"/>
        <v>-1.7756908759947536</v>
      </c>
      <c r="W295" s="21">
        <f t="shared" si="202"/>
        <v>3.55</v>
      </c>
      <c r="X295" s="21">
        <f t="shared" si="204"/>
        <v>3.5683333333333329</v>
      </c>
      <c r="Y295" s="26">
        <f t="shared" si="205"/>
        <v>3.7044444444444449</v>
      </c>
      <c r="Z295" s="26">
        <f t="shared" si="206"/>
        <v>0.13611111111111196</v>
      </c>
      <c r="AA295" s="65">
        <f t="shared" si="207"/>
        <v>0.15444444444444505</v>
      </c>
      <c r="AB295" s="36"/>
      <c r="AC295" s="14"/>
      <c r="AD295" s="57"/>
      <c r="AE295" s="41"/>
      <c r="AF295" s="14"/>
      <c r="AI295" s="20">
        <f t="shared" si="187"/>
        <v>-1.3186336522744342</v>
      </c>
      <c r="AJ295" s="20">
        <f t="shared" si="188"/>
        <v>-1.3116733899843043</v>
      </c>
      <c r="AK295" s="21">
        <f t="shared" si="189"/>
        <v>3.7242857142857142</v>
      </c>
      <c r="AL295" s="21">
        <f t="shared" si="191"/>
        <v>3.9357142857142855</v>
      </c>
      <c r="AM295" s="26">
        <f t="shared" si="192"/>
        <v>3.9287301587301582</v>
      </c>
      <c r="AN295" s="26">
        <f t="shared" si="193"/>
        <v>-6.9841269841273146E-3</v>
      </c>
      <c r="AO295" s="65">
        <f t="shared" si="194"/>
        <v>0.20444444444444398</v>
      </c>
      <c r="AP295" s="36"/>
      <c r="AQ295" s="14">
        <f t="shared" si="183"/>
        <v>6.6079092204925291E-2</v>
      </c>
      <c r="AR295" s="57">
        <f t="shared" si="195"/>
        <v>-3.9600000000000003E-2</v>
      </c>
      <c r="AS295" s="14"/>
      <c r="AT295" s="14"/>
      <c r="AU295" s="23"/>
      <c r="AV295" s="9"/>
      <c r="AW295" s="9"/>
      <c r="AX295" s="9"/>
      <c r="BA295" s="9"/>
      <c r="BB295" s="9"/>
      <c r="BC295" s="9"/>
      <c r="BD295" s="38"/>
      <c r="BE295" s="9"/>
      <c r="BF295" s="9"/>
      <c r="BG295" s="9"/>
      <c r="BH295" s="9"/>
      <c r="BI295" s="9"/>
    </row>
    <row r="296" spans="1:61" ht="15.75">
      <c r="A296" s="70">
        <f t="shared" si="184"/>
        <v>4.9999999999998934E-3</v>
      </c>
      <c r="B296" s="5">
        <v>-3.85</v>
      </c>
      <c r="C296" s="75">
        <v>2.9</v>
      </c>
      <c r="D296" s="75">
        <v>0.05</v>
      </c>
      <c r="G296" s="20">
        <f t="shared" si="180"/>
        <v>-0.17560391158823674</v>
      </c>
      <c r="H296" s="85">
        <f t="shared" si="181"/>
        <v>-0.17483054911155571</v>
      </c>
      <c r="I296" s="21">
        <f t="shared" si="196"/>
        <v>4.32</v>
      </c>
      <c r="J296" s="21">
        <f t="shared" si="198"/>
        <v>4.3583333333333334</v>
      </c>
      <c r="K296" s="26">
        <f t="shared" si="199"/>
        <v>4.4327777777777779</v>
      </c>
      <c r="L296" s="26">
        <f t="shared" si="200"/>
        <v>7.4444444444444535E-2</v>
      </c>
      <c r="M296" s="65">
        <f t="shared" si="201"/>
        <v>0.11277777777777764</v>
      </c>
      <c r="O296" s="14">
        <f t="shared" si="190"/>
        <v>0.74129558822976283</v>
      </c>
      <c r="P296" s="57">
        <f t="shared" si="185"/>
        <v>3.0100000000000001E-3</v>
      </c>
      <c r="U296" s="20">
        <f t="shared" si="203"/>
        <v>-1.7733707885647103</v>
      </c>
      <c r="V296" s="20">
        <f t="shared" si="203"/>
        <v>-1.7710507011346674</v>
      </c>
      <c r="W296" s="21">
        <f t="shared" si="202"/>
        <v>3.4299999999999997</v>
      </c>
      <c r="X296" s="21">
        <f t="shared" si="204"/>
        <v>3.4949999999999997</v>
      </c>
      <c r="Y296" s="26">
        <f t="shared" si="205"/>
        <v>3.6794444444444441</v>
      </c>
      <c r="Z296" s="26">
        <f t="shared" si="206"/>
        <v>0.18444444444444441</v>
      </c>
      <c r="AA296" s="65">
        <f t="shared" si="207"/>
        <v>0.24944444444444436</v>
      </c>
      <c r="AB296" s="36"/>
      <c r="AC296" s="14"/>
      <c r="AD296" s="57"/>
      <c r="AE296" s="41"/>
      <c r="AF296" s="14"/>
      <c r="AI296" s="20">
        <f t="shared" si="187"/>
        <v>-1.3047131276941757</v>
      </c>
      <c r="AJ296" s="20">
        <f t="shared" si="188"/>
        <v>-1.2977528654040458</v>
      </c>
      <c r="AK296" s="21">
        <f t="shared" si="189"/>
        <v>4.0757142857142856</v>
      </c>
      <c r="AL296" s="21">
        <f t="shared" si="191"/>
        <v>3.9</v>
      </c>
      <c r="AM296" s="26">
        <f t="shared" si="192"/>
        <v>3.886825396825397</v>
      </c>
      <c r="AN296" s="26">
        <f t="shared" si="193"/>
        <v>-1.317460317460295E-2</v>
      </c>
      <c r="AO296" s="65">
        <f t="shared" si="194"/>
        <v>-0.18888888888888866</v>
      </c>
      <c r="AP296" s="36"/>
      <c r="AQ296" s="14">
        <f t="shared" si="183"/>
        <v>-0.59076320420038997</v>
      </c>
      <c r="AR296" s="57">
        <f t="shared" si="195"/>
        <v>-3.9600000000000003E-2</v>
      </c>
      <c r="AS296" s="14"/>
      <c r="AT296" s="14"/>
      <c r="AU296" s="23"/>
      <c r="AV296" s="9"/>
      <c r="AW296" s="9"/>
      <c r="AX296" s="9"/>
      <c r="BA296" s="9"/>
      <c r="BB296" s="9"/>
      <c r="BC296" s="9"/>
      <c r="BD296" s="38"/>
      <c r="BE296" s="9"/>
      <c r="BF296" s="9"/>
      <c r="BG296" s="9"/>
      <c r="BH296" s="9"/>
      <c r="BI296" s="9"/>
    </row>
    <row r="297" spans="1:61" ht="15.75">
      <c r="A297" s="70">
        <f t="shared" si="184"/>
        <v>4.9999999999998934E-3</v>
      </c>
      <c r="B297" s="5">
        <v>-3.8450000000000002</v>
      </c>
      <c r="C297" s="75">
        <v>2.88</v>
      </c>
      <c r="D297" s="75">
        <v>0.05</v>
      </c>
      <c r="G297" s="20">
        <f t="shared" si="180"/>
        <v>-0.17405718663487468</v>
      </c>
      <c r="H297" s="85">
        <f t="shared" si="181"/>
        <v>-0.17328382415819366</v>
      </c>
      <c r="I297" s="21">
        <f t="shared" si="196"/>
        <v>4.33</v>
      </c>
      <c r="J297" s="21">
        <f t="shared" si="198"/>
        <v>4.3816666666666668</v>
      </c>
      <c r="K297" s="26">
        <f t="shared" si="199"/>
        <v>4.4272222222222224</v>
      </c>
      <c r="L297" s="26">
        <f t="shared" si="200"/>
        <v>4.5555555555555571E-2</v>
      </c>
      <c r="M297" s="65">
        <f t="shared" si="201"/>
        <v>9.7222222222222321E-2</v>
      </c>
      <c r="O297" s="14">
        <f t="shared" si="190"/>
        <v>0.99929072001142605</v>
      </c>
      <c r="P297" s="57">
        <f t="shared" si="185"/>
        <v>3.0100000000000001E-3</v>
      </c>
      <c r="U297" s="20">
        <f t="shared" si="203"/>
        <v>-1.7687306137046241</v>
      </c>
      <c r="V297" s="20">
        <f t="shared" si="203"/>
        <v>-1.7664105262745813</v>
      </c>
      <c r="W297" s="21">
        <f t="shared" si="202"/>
        <v>3.5049999999999999</v>
      </c>
      <c r="X297" s="21">
        <f t="shared" si="204"/>
        <v>3.5050000000000003</v>
      </c>
      <c r="Y297" s="26">
        <f t="shared" si="205"/>
        <v>3.7088888888888882</v>
      </c>
      <c r="Z297" s="26">
        <f t="shared" si="206"/>
        <v>0.2038888888888879</v>
      </c>
      <c r="AA297" s="65">
        <f t="shared" si="207"/>
        <v>0.20388888888888834</v>
      </c>
      <c r="AB297" s="36"/>
      <c r="AC297" s="14"/>
      <c r="AD297" s="57"/>
      <c r="AE297" s="41"/>
      <c r="AF297" s="14"/>
      <c r="AI297" s="20">
        <f t="shared" si="187"/>
        <v>-1.2907926031139172</v>
      </c>
      <c r="AJ297" s="20">
        <f t="shared" si="188"/>
        <v>-1.2838323408237873</v>
      </c>
      <c r="AK297" s="21">
        <f t="shared" si="189"/>
        <v>3.8999999999999995</v>
      </c>
      <c r="AL297" s="21">
        <f t="shared" si="191"/>
        <v>3.9433333333333334</v>
      </c>
      <c r="AM297" s="26">
        <f t="shared" si="192"/>
        <v>3.8898412698412699</v>
      </c>
      <c r="AN297" s="26">
        <f t="shared" si="193"/>
        <v>-5.349206349206348E-2</v>
      </c>
      <c r="AO297" s="65">
        <f t="shared" si="194"/>
        <v>-1.015873015872959E-2</v>
      </c>
      <c r="AP297" s="36"/>
      <c r="AQ297" s="14">
        <f t="shared" si="183"/>
        <v>-0.97118083175865011</v>
      </c>
      <c r="AR297" s="57">
        <f t="shared" si="195"/>
        <v>-3.9600000000000003E-2</v>
      </c>
      <c r="AS297" s="14"/>
      <c r="AT297" s="14"/>
      <c r="AU297" s="23"/>
      <c r="AV297" s="9"/>
      <c r="AW297" s="9"/>
      <c r="AX297" s="9"/>
      <c r="BA297" s="9"/>
      <c r="BB297" s="9"/>
      <c r="BC297" s="9"/>
      <c r="BD297" s="38"/>
      <c r="BE297" s="9"/>
      <c r="BF297" s="9"/>
      <c r="BG297" s="9"/>
      <c r="BH297" s="9"/>
      <c r="BI297" s="9"/>
    </row>
    <row r="298" spans="1:61" ht="15.75">
      <c r="A298" s="70">
        <f t="shared" si="184"/>
        <v>5.0000000000003375E-3</v>
      </c>
      <c r="B298" s="5">
        <v>-3.84</v>
      </c>
      <c r="C298" s="75">
        <v>2.86</v>
      </c>
      <c r="D298" s="75">
        <v>0.04</v>
      </c>
      <c r="G298" s="20">
        <f t="shared" si="180"/>
        <v>-0.17251046168151263</v>
      </c>
      <c r="H298" s="85">
        <f t="shared" si="181"/>
        <v>-0.1717370992048316</v>
      </c>
      <c r="I298" s="21">
        <f t="shared" si="196"/>
        <v>4.4950000000000001</v>
      </c>
      <c r="J298" s="21">
        <f t="shared" si="198"/>
        <v>4.4416666666666664</v>
      </c>
      <c r="K298" s="26">
        <f t="shared" si="199"/>
        <v>4.4433333333333325</v>
      </c>
      <c r="L298" s="26">
        <f t="shared" si="200"/>
        <v>1.666666666666039E-3</v>
      </c>
      <c r="M298" s="65">
        <f t="shared" si="201"/>
        <v>-5.1666666666667638E-2</v>
      </c>
      <c r="O298" s="14">
        <f t="shared" si="190"/>
        <v>0.78970661802046926</v>
      </c>
      <c r="P298" s="57">
        <f t="shared" si="185"/>
        <v>3.0100000000000001E-3</v>
      </c>
      <c r="U298" s="20">
        <f t="shared" si="203"/>
        <v>-1.764090438844538</v>
      </c>
      <c r="V298" s="20">
        <f t="shared" si="203"/>
        <v>-1.7617703514144951</v>
      </c>
      <c r="W298" s="21">
        <f t="shared" si="202"/>
        <v>3.58</v>
      </c>
      <c r="X298" s="21">
        <f t="shared" si="204"/>
        <v>3.6233333333333335</v>
      </c>
      <c r="Y298" s="26">
        <f t="shared" si="205"/>
        <v>3.724444444444444</v>
      </c>
      <c r="Z298" s="26">
        <f t="shared" si="206"/>
        <v>0.10111111111111049</v>
      </c>
      <c r="AA298" s="65">
        <f t="shared" si="207"/>
        <v>0.14444444444444393</v>
      </c>
      <c r="AB298" s="36"/>
      <c r="AC298" s="14"/>
      <c r="AD298" s="57"/>
      <c r="AE298" s="41"/>
      <c r="AF298" s="14"/>
      <c r="AI298" s="20">
        <f t="shared" si="187"/>
        <v>-1.2768720785336587</v>
      </c>
      <c r="AJ298" s="20">
        <f t="shared" si="188"/>
        <v>-1.2699118162435288</v>
      </c>
      <c r="AK298" s="21">
        <f t="shared" si="189"/>
        <v>3.8542857142857145</v>
      </c>
      <c r="AL298" s="21">
        <f t="shared" si="191"/>
        <v>3.9552380952380957</v>
      </c>
      <c r="AM298" s="26">
        <f t="shared" si="192"/>
        <v>3.8857142857142852</v>
      </c>
      <c r="AN298" s="26">
        <f t="shared" si="193"/>
        <v>-6.9523809523810431E-2</v>
      </c>
      <c r="AO298" s="65">
        <f t="shared" si="194"/>
        <v>3.1428571428570695E-2</v>
      </c>
      <c r="AP298" s="36"/>
      <c r="AQ298" s="14">
        <f t="shared" si="183"/>
        <v>-0.89717215466438138</v>
      </c>
      <c r="AR298" s="57">
        <f t="shared" si="195"/>
        <v>-3.9600000000000003E-2</v>
      </c>
      <c r="AS298" s="14"/>
      <c r="AT298" s="14"/>
      <c r="AU298" s="23"/>
      <c r="AV298" s="9"/>
      <c r="AW298" s="9"/>
      <c r="AX298" s="9"/>
      <c r="BA298" s="9"/>
      <c r="BB298" s="9"/>
      <c r="BC298" s="9"/>
      <c r="BD298" s="38"/>
      <c r="BE298" s="9"/>
      <c r="BF298" s="9"/>
      <c r="BG298" s="9"/>
      <c r="BH298" s="9"/>
      <c r="BI298" s="9"/>
    </row>
    <row r="299" spans="1:61" ht="15.75">
      <c r="A299" s="70">
        <f t="shared" si="184"/>
        <v>4.9999999999998934E-3</v>
      </c>
      <c r="B299" s="5">
        <v>-3.835</v>
      </c>
      <c r="C299" s="75">
        <v>3.05</v>
      </c>
      <c r="D299" s="75">
        <v>0.04</v>
      </c>
      <c r="G299" s="20">
        <f t="shared" ref="G299:G362" si="208">G298 + 0.00154672495336205</f>
        <v>-0.17096373672815057</v>
      </c>
      <c r="H299" s="85">
        <f t="shared" ref="H299:H362" si="209">H298 + 0.00154672495336205</f>
        <v>-0.17019037425146955</v>
      </c>
      <c r="I299" s="21">
        <f t="shared" si="196"/>
        <v>4.5</v>
      </c>
      <c r="J299" s="21">
        <f t="shared" si="198"/>
        <v>4.4950000000000001</v>
      </c>
      <c r="K299" s="26">
        <f t="shared" si="199"/>
        <v>4.4700000000000006</v>
      </c>
      <c r="L299" s="26">
        <f t="shared" si="200"/>
        <v>-2.4999999999999467E-2</v>
      </c>
      <c r="M299" s="65">
        <f t="shared" si="201"/>
        <v>-2.9999999999999361E-2</v>
      </c>
      <c r="O299" s="14">
        <f t="shared" si="190"/>
        <v>0.21061001284627068</v>
      </c>
      <c r="P299" s="57">
        <f t="shared" si="185"/>
        <v>3.0100000000000001E-3</v>
      </c>
      <c r="U299" s="20">
        <f t="shared" si="203"/>
        <v>-1.7594502639844518</v>
      </c>
      <c r="V299" s="20">
        <f t="shared" si="203"/>
        <v>-1.757130176554409</v>
      </c>
      <c r="W299" s="21">
        <f t="shared" si="202"/>
        <v>3.7850000000000001</v>
      </c>
      <c r="X299" s="21">
        <f t="shared" si="204"/>
        <v>3.7383333333333333</v>
      </c>
      <c r="Y299" s="26">
        <f t="shared" si="205"/>
        <v>3.7166666666666668</v>
      </c>
      <c r="Z299" s="26">
        <f t="shared" si="206"/>
        <v>-2.1666666666666501E-2</v>
      </c>
      <c r="AA299" s="65">
        <f t="shared" si="207"/>
        <v>-6.8333333333333357E-2</v>
      </c>
      <c r="AB299" s="36"/>
      <c r="AC299" s="14"/>
      <c r="AD299" s="57"/>
      <c r="AE299" s="41"/>
      <c r="AF299" s="14"/>
      <c r="AI299" s="20">
        <f t="shared" si="187"/>
        <v>-1.2629515539534002</v>
      </c>
      <c r="AJ299" s="20">
        <f t="shared" si="188"/>
        <v>-1.2559912916632703</v>
      </c>
      <c r="AK299" s="21">
        <f t="shared" si="189"/>
        <v>4.1114285714285712</v>
      </c>
      <c r="AL299" s="21">
        <f t="shared" si="191"/>
        <v>3.8857142857142861</v>
      </c>
      <c r="AM299" s="26">
        <f t="shared" si="192"/>
        <v>3.9182539682539672</v>
      </c>
      <c r="AN299" s="26">
        <f t="shared" si="193"/>
        <v>3.2539682539681092E-2</v>
      </c>
      <c r="AO299" s="65">
        <f t="shared" si="194"/>
        <v>-0.193174603174604</v>
      </c>
      <c r="AP299" s="36"/>
      <c r="AQ299" s="14">
        <f t="shared" si="183"/>
        <v>-0.40336665544479544</v>
      </c>
      <c r="AR299" s="57">
        <f t="shared" si="195"/>
        <v>-3.9600000000000003E-2</v>
      </c>
      <c r="AS299" s="14"/>
      <c r="AT299" s="14"/>
      <c r="AU299" s="23"/>
      <c r="AV299" s="9"/>
      <c r="AW299" s="9"/>
      <c r="AX299" s="9"/>
      <c r="BA299" s="9"/>
      <c r="BB299" s="9"/>
      <c r="BC299" s="9"/>
      <c r="BD299" s="38"/>
      <c r="BE299" s="9"/>
      <c r="BF299" s="9"/>
      <c r="BG299" s="9"/>
      <c r="BH299" s="9"/>
      <c r="BI299" s="9"/>
    </row>
    <row r="300" spans="1:61" ht="15.75">
      <c r="A300" s="70">
        <f t="shared" si="184"/>
        <v>4.9999999999998934E-3</v>
      </c>
      <c r="B300" s="5">
        <v>-3.83</v>
      </c>
      <c r="C300" s="75">
        <v>3.26</v>
      </c>
      <c r="D300" s="75">
        <v>0.04</v>
      </c>
      <c r="G300" s="20">
        <f t="shared" si="208"/>
        <v>-0.16941701177478852</v>
      </c>
      <c r="H300" s="85">
        <f t="shared" si="209"/>
        <v>-0.16864364929810749</v>
      </c>
      <c r="I300" s="21">
        <f t="shared" si="196"/>
        <v>4.49</v>
      </c>
      <c r="J300" s="21">
        <f t="shared" si="198"/>
        <v>4.4666666666666668</v>
      </c>
      <c r="K300" s="26">
        <f t="shared" si="199"/>
        <v>4.4983333333333331</v>
      </c>
      <c r="L300" s="26">
        <f t="shared" si="200"/>
        <v>3.1666666666666288E-2</v>
      </c>
      <c r="M300" s="65">
        <f t="shared" si="201"/>
        <v>8.3333333333328596E-3</v>
      </c>
      <c r="O300" s="14">
        <f t="shared" si="190"/>
        <v>-0.46703335800824713</v>
      </c>
      <c r="P300" s="57">
        <f t="shared" si="185"/>
        <v>3.0100000000000001E-3</v>
      </c>
      <c r="U300" s="20">
        <f t="shared" si="203"/>
        <v>-1.7548100891243656</v>
      </c>
      <c r="V300" s="20">
        <f t="shared" si="203"/>
        <v>-1.7524900016943228</v>
      </c>
      <c r="W300" s="21">
        <f t="shared" si="202"/>
        <v>3.85</v>
      </c>
      <c r="X300" s="21">
        <f t="shared" si="204"/>
        <v>3.94</v>
      </c>
      <c r="Y300" s="26">
        <f t="shared" si="205"/>
        <v>3.7366666666666668</v>
      </c>
      <c r="Z300" s="26">
        <f t="shared" si="206"/>
        <v>-0.20333333333333314</v>
      </c>
      <c r="AA300" s="65">
        <f t="shared" si="207"/>
        <v>-0.11333333333333329</v>
      </c>
      <c r="AB300" s="36"/>
      <c r="AC300" s="14"/>
      <c r="AD300" s="57"/>
      <c r="AE300" s="41"/>
      <c r="AF300" s="14"/>
      <c r="AI300" s="20">
        <f t="shared" si="187"/>
        <v>-1.2490310293731417</v>
      </c>
      <c r="AJ300" s="20">
        <f t="shared" si="188"/>
        <v>-1.2420707670830118</v>
      </c>
      <c r="AK300" s="21">
        <f t="shared" si="189"/>
        <v>3.6914285714285713</v>
      </c>
      <c r="AL300" s="21">
        <f t="shared" si="191"/>
        <v>3.7928571428571427</v>
      </c>
      <c r="AM300" s="26">
        <f t="shared" si="192"/>
        <v>3.9285714285714284</v>
      </c>
      <c r="AN300" s="26">
        <f t="shared" si="193"/>
        <v>0.13571428571428568</v>
      </c>
      <c r="AO300" s="65">
        <f t="shared" si="194"/>
        <v>0.2371428571428571</v>
      </c>
      <c r="AP300" s="36"/>
      <c r="AQ300" s="14">
        <f t="shared" si="183"/>
        <v>0.27917858477842861</v>
      </c>
      <c r="AR300" s="57">
        <f t="shared" si="195"/>
        <v>-3.9600000000000003E-2</v>
      </c>
      <c r="AS300" s="14"/>
      <c r="AT300" s="14"/>
      <c r="AU300" s="23"/>
      <c r="AV300" s="9"/>
      <c r="AW300" s="9"/>
      <c r="AX300" s="9"/>
      <c r="BA300" s="9"/>
      <c r="BB300" s="9"/>
      <c r="BC300" s="9"/>
      <c r="BD300" s="38"/>
      <c r="BE300" s="9"/>
      <c r="BF300" s="9"/>
      <c r="BG300" s="9"/>
      <c r="BH300" s="9"/>
      <c r="BI300" s="9"/>
    </row>
    <row r="301" spans="1:61" ht="15.75">
      <c r="A301" s="70">
        <f t="shared" si="184"/>
        <v>4.9999999999998934E-3</v>
      </c>
      <c r="B301" s="5">
        <v>-3.8250000000000002</v>
      </c>
      <c r="C301" s="75">
        <v>3.22</v>
      </c>
      <c r="D301" s="75">
        <v>0.04</v>
      </c>
      <c r="G301" s="20">
        <f t="shared" si="208"/>
        <v>-0.16787028682142646</v>
      </c>
      <c r="H301" s="85">
        <f t="shared" si="209"/>
        <v>-0.16709692434474543</v>
      </c>
      <c r="I301" s="21">
        <f t="shared" si="196"/>
        <v>4.41</v>
      </c>
      <c r="J301" s="21">
        <f t="shared" si="198"/>
        <v>4.4933333333333332</v>
      </c>
      <c r="K301" s="26">
        <f t="shared" si="199"/>
        <v>4.5350000000000001</v>
      </c>
      <c r="L301" s="26">
        <f t="shared" si="200"/>
        <v>4.1666666666666963E-2</v>
      </c>
      <c r="M301" s="65">
        <f t="shared" si="201"/>
        <v>0.125</v>
      </c>
      <c r="O301" s="14">
        <f t="shared" si="190"/>
        <v>-0.92614663015309906</v>
      </c>
      <c r="P301" s="57">
        <f t="shared" si="185"/>
        <v>3.0100000000000001E-3</v>
      </c>
      <c r="U301" s="20">
        <f t="shared" si="203"/>
        <v>-1.7501699142642795</v>
      </c>
      <c r="V301" s="20">
        <f t="shared" si="203"/>
        <v>-1.7478498268342366</v>
      </c>
      <c r="W301" s="21">
        <f t="shared" si="202"/>
        <v>4.1850000000000005</v>
      </c>
      <c r="X301" s="21">
        <f t="shared" si="204"/>
        <v>3.9816666666666669</v>
      </c>
      <c r="Y301" s="26">
        <f t="shared" si="205"/>
        <v>3.7744444444444452</v>
      </c>
      <c r="Z301" s="26">
        <f t="shared" si="206"/>
        <v>-0.20722222222222175</v>
      </c>
      <c r="AA301" s="65">
        <f t="shared" si="207"/>
        <v>-0.41055555555555534</v>
      </c>
      <c r="AB301" s="36"/>
      <c r="AC301" s="14"/>
      <c r="AD301" s="57"/>
      <c r="AE301" s="41"/>
      <c r="AF301" s="14"/>
      <c r="AI301" s="20">
        <f t="shared" si="187"/>
        <v>-1.2351105047928832</v>
      </c>
      <c r="AJ301" s="20">
        <f t="shared" si="188"/>
        <v>-1.2281502425027533</v>
      </c>
      <c r="AK301" s="21">
        <f t="shared" si="189"/>
        <v>3.5757142857142852</v>
      </c>
      <c r="AL301" s="21">
        <f t="shared" si="191"/>
        <v>3.7661904761904759</v>
      </c>
      <c r="AM301" s="26">
        <f t="shared" si="192"/>
        <v>3.8839682539682538</v>
      </c>
      <c r="AN301" s="26">
        <f t="shared" si="193"/>
        <v>0.11777777777777798</v>
      </c>
      <c r="AO301" s="65">
        <f t="shared" si="194"/>
        <v>0.30825396825396867</v>
      </c>
      <c r="AP301" s="36"/>
      <c r="AQ301" s="14">
        <f t="shared" si="183"/>
        <v>0.83109306245946724</v>
      </c>
      <c r="AR301" s="57">
        <f t="shared" si="195"/>
        <v>-3.9600000000000003E-2</v>
      </c>
      <c r="AS301" s="14"/>
      <c r="AT301" s="14"/>
      <c r="AU301" s="23"/>
      <c r="AV301" s="9"/>
      <c r="AW301" s="9"/>
      <c r="AX301" s="9"/>
      <c r="BA301" s="9"/>
      <c r="BB301" s="9"/>
      <c r="BC301" s="9"/>
      <c r="BD301" s="38"/>
      <c r="BE301" s="9"/>
      <c r="BF301" s="9"/>
      <c r="BG301" s="9"/>
      <c r="BH301" s="9"/>
      <c r="BI301" s="9"/>
    </row>
    <row r="302" spans="1:61" ht="15.75">
      <c r="A302" s="70">
        <f t="shared" si="184"/>
        <v>5.0000000000003375E-3</v>
      </c>
      <c r="B302" s="5">
        <v>-3.82</v>
      </c>
      <c r="C302" s="75">
        <v>2.99</v>
      </c>
      <c r="D302" s="75">
        <v>0.05</v>
      </c>
      <c r="G302" s="20">
        <f t="shared" si="208"/>
        <v>-0.16632356186806441</v>
      </c>
      <c r="H302" s="85">
        <f t="shared" si="209"/>
        <v>-0.16555019939138338</v>
      </c>
      <c r="I302" s="21">
        <f t="shared" si="196"/>
        <v>4.58</v>
      </c>
      <c r="J302" s="21">
        <f t="shared" si="198"/>
        <v>4.5566666666666666</v>
      </c>
      <c r="K302" s="26">
        <f t="shared" si="199"/>
        <v>4.5733333333333333</v>
      </c>
      <c r="L302" s="26">
        <f t="shared" si="200"/>
        <v>1.6666666666666607E-2</v>
      </c>
      <c r="M302" s="65">
        <f t="shared" si="201"/>
        <v>-6.6666666666668206E-3</v>
      </c>
      <c r="O302" s="14">
        <f t="shared" si="190"/>
        <v>-0.95190560107604727</v>
      </c>
      <c r="P302" s="57">
        <f t="shared" si="185"/>
        <v>3.0100000000000001E-3</v>
      </c>
      <c r="U302" s="20">
        <f t="shared" si="203"/>
        <v>-1.7455297394041933</v>
      </c>
      <c r="V302" s="20">
        <f t="shared" si="203"/>
        <v>-1.7432096519741505</v>
      </c>
      <c r="W302" s="21">
        <f t="shared" si="202"/>
        <v>3.91</v>
      </c>
      <c r="X302" s="21">
        <f t="shared" si="204"/>
        <v>3.9166666666666665</v>
      </c>
      <c r="Y302" s="26">
        <f t="shared" si="205"/>
        <v>3.8022222222222228</v>
      </c>
      <c r="Z302" s="26">
        <f t="shared" si="206"/>
        <v>-0.11444444444444368</v>
      </c>
      <c r="AA302" s="65">
        <f t="shared" si="207"/>
        <v>-0.10777777777777731</v>
      </c>
      <c r="AB302" s="36"/>
      <c r="AC302" s="14"/>
      <c r="AD302" s="57"/>
      <c r="AE302" s="41"/>
      <c r="AF302" s="14"/>
      <c r="AI302" s="20">
        <f t="shared" si="187"/>
        <v>-1.2211899802126247</v>
      </c>
      <c r="AJ302" s="20">
        <f t="shared" si="188"/>
        <v>-1.2142297179224948</v>
      </c>
      <c r="AK302" s="21">
        <f t="shared" si="189"/>
        <v>4.0314285714285711</v>
      </c>
      <c r="AL302" s="21">
        <f t="shared" si="191"/>
        <v>3.9690476190476183</v>
      </c>
      <c r="AM302" s="26">
        <f t="shared" si="192"/>
        <v>3.8607936507936511</v>
      </c>
      <c r="AN302" s="26">
        <f t="shared" si="193"/>
        <v>-0.10825396825396716</v>
      </c>
      <c r="AO302" s="65">
        <f t="shared" si="194"/>
        <v>-0.17063492063492003</v>
      </c>
      <c r="AP302" s="36"/>
      <c r="AQ302" s="14">
        <f t="shared" si="183"/>
        <v>0.99412985964518941</v>
      </c>
      <c r="AR302" s="57">
        <f t="shared" si="195"/>
        <v>-3.9600000000000003E-2</v>
      </c>
      <c r="AS302" s="14"/>
      <c r="AT302" s="14"/>
      <c r="AU302" s="23"/>
      <c r="AV302" s="9"/>
      <c r="AW302" s="9"/>
      <c r="AX302" s="9"/>
      <c r="BA302" s="9"/>
      <c r="BB302" s="9"/>
      <c r="BC302" s="9"/>
      <c r="BD302" s="38"/>
      <c r="BE302" s="9"/>
      <c r="BF302" s="9"/>
      <c r="BG302" s="9"/>
      <c r="BH302" s="9"/>
      <c r="BI302" s="9"/>
    </row>
    <row r="303" spans="1:61" ht="15.75">
      <c r="A303" s="70">
        <f t="shared" si="184"/>
        <v>4.9999999999998934E-3</v>
      </c>
      <c r="B303" s="5">
        <v>-3.8149999999999999</v>
      </c>
      <c r="C303" s="75">
        <v>3</v>
      </c>
      <c r="D303" s="75">
        <v>0.06</v>
      </c>
      <c r="G303" s="20">
        <f t="shared" si="208"/>
        <v>-0.16477683691470235</v>
      </c>
      <c r="H303" s="85">
        <f t="shared" si="209"/>
        <v>-0.16400347443802132</v>
      </c>
      <c r="I303" s="21">
        <f t="shared" si="196"/>
        <v>4.68</v>
      </c>
      <c r="J303" s="21">
        <f t="shared" si="198"/>
        <v>4.6466666666666665</v>
      </c>
      <c r="K303" s="26">
        <f t="shared" si="199"/>
        <v>4.5950000000000006</v>
      </c>
      <c r="L303" s="26">
        <f t="shared" si="200"/>
        <v>-5.1666666666665861E-2</v>
      </c>
      <c r="M303" s="65">
        <f t="shared" si="201"/>
        <v>-8.4999999999999076E-2</v>
      </c>
      <c r="O303" s="14">
        <f t="shared" si="190"/>
        <v>-0.53225736200316998</v>
      </c>
      <c r="P303" s="57">
        <f t="shared" si="185"/>
        <v>3.0100000000000001E-3</v>
      </c>
      <c r="U303" s="20">
        <f t="shared" si="203"/>
        <v>-1.7408895645441071</v>
      </c>
      <c r="V303" s="20">
        <f t="shared" si="203"/>
        <v>-1.7385694771140643</v>
      </c>
      <c r="W303" s="21">
        <f t="shared" si="202"/>
        <v>3.6550000000000002</v>
      </c>
      <c r="X303" s="21">
        <f t="shared" si="204"/>
        <v>3.7650000000000001</v>
      </c>
      <c r="Y303" s="26">
        <f t="shared" si="205"/>
        <v>3.795555555555556</v>
      </c>
      <c r="Z303" s="26">
        <f t="shared" si="206"/>
        <v>3.0555555555555891E-2</v>
      </c>
      <c r="AA303" s="65">
        <f t="shared" si="207"/>
        <v>0.14055555555555577</v>
      </c>
      <c r="AB303" s="36"/>
      <c r="AC303" s="14"/>
      <c r="AD303" s="57"/>
      <c r="AE303" s="41"/>
      <c r="AF303" s="14"/>
      <c r="AI303" s="20">
        <f t="shared" si="187"/>
        <v>-1.2072694556323662</v>
      </c>
      <c r="AJ303" s="20">
        <f t="shared" si="188"/>
        <v>-1.2003091933422363</v>
      </c>
      <c r="AK303" s="21">
        <f t="shared" si="189"/>
        <v>4.3</v>
      </c>
      <c r="AL303" s="21">
        <f t="shared" si="191"/>
        <v>4.0495238095238095</v>
      </c>
      <c r="AM303" s="26">
        <f t="shared" si="192"/>
        <v>3.8722222222222222</v>
      </c>
      <c r="AN303" s="26">
        <f t="shared" si="193"/>
        <v>-0.17730158730158729</v>
      </c>
      <c r="AO303" s="65">
        <f t="shared" si="194"/>
        <v>-0.42777777777777759</v>
      </c>
      <c r="AP303" s="36"/>
      <c r="AQ303" s="14">
        <f t="shared" si="183"/>
        <v>0.69200224698022772</v>
      </c>
      <c r="AR303" s="57">
        <f t="shared" si="195"/>
        <v>-3.9600000000000003E-2</v>
      </c>
      <c r="AS303" s="14"/>
      <c r="AT303" s="14"/>
      <c r="AU303" s="23"/>
      <c r="AV303" s="9"/>
      <c r="AW303" s="9"/>
      <c r="AX303" s="9"/>
      <c r="BA303" s="9"/>
      <c r="BB303" s="9"/>
      <c r="BC303" s="9"/>
      <c r="BD303" s="38"/>
      <c r="BE303" s="9"/>
      <c r="BF303" s="9"/>
      <c r="BG303" s="9"/>
      <c r="BH303" s="9"/>
      <c r="BI303" s="9"/>
    </row>
    <row r="304" spans="1:61" ht="15.75">
      <c r="A304" s="70">
        <f t="shared" si="184"/>
        <v>4.9999999999998934E-3</v>
      </c>
      <c r="B304" s="5">
        <v>-3.81</v>
      </c>
      <c r="C304" s="75">
        <v>3.05</v>
      </c>
      <c r="D304" s="75">
        <v>0.04</v>
      </c>
      <c r="G304" s="20">
        <f t="shared" si="208"/>
        <v>-0.1632301119613403</v>
      </c>
      <c r="H304" s="85">
        <f t="shared" si="209"/>
        <v>-0.16245674948465927</v>
      </c>
      <c r="I304" s="21">
        <f t="shared" si="196"/>
        <v>4.68</v>
      </c>
      <c r="J304" s="21">
        <f t="shared" si="198"/>
        <v>4.67</v>
      </c>
      <c r="K304" s="26">
        <f t="shared" si="199"/>
        <v>4.6238888888888887</v>
      </c>
      <c r="L304" s="26">
        <f t="shared" si="200"/>
        <v>-4.6111111111111214E-2</v>
      </c>
      <c r="M304" s="65">
        <f t="shared" si="201"/>
        <v>-5.6111111111111001E-2</v>
      </c>
      <c r="O304" s="14">
        <f t="shared" si="190"/>
        <v>0.13644001213265744</v>
      </c>
      <c r="P304" s="57">
        <f t="shared" si="185"/>
        <v>3.0100000000000001E-3</v>
      </c>
      <c r="U304" s="20">
        <f t="shared" si="203"/>
        <v>-1.736249389684021</v>
      </c>
      <c r="V304" s="20">
        <f t="shared" si="203"/>
        <v>-1.7339293022539781</v>
      </c>
      <c r="W304" s="21">
        <f t="shared" si="202"/>
        <v>3.73</v>
      </c>
      <c r="X304" s="21">
        <f t="shared" si="204"/>
        <v>3.7183333333333333</v>
      </c>
      <c r="Y304" s="26">
        <f t="shared" si="205"/>
        <v>3.7861111111111114</v>
      </c>
      <c r="Z304" s="26">
        <f t="shared" si="206"/>
        <v>6.7777777777778159E-2</v>
      </c>
      <c r="AA304" s="65">
        <f t="shared" si="207"/>
        <v>5.6111111111111445E-2</v>
      </c>
      <c r="AB304" s="36"/>
      <c r="AC304" s="14"/>
      <c r="AD304" s="57"/>
      <c r="AE304" s="41"/>
      <c r="AF304" s="14"/>
      <c r="AI304" s="20">
        <f t="shared" si="187"/>
        <v>-1.1933489310521077</v>
      </c>
      <c r="AJ304" s="20">
        <f t="shared" si="188"/>
        <v>-1.1863886687619778</v>
      </c>
      <c r="AK304" s="21">
        <f t="shared" si="189"/>
        <v>3.8171428571428572</v>
      </c>
      <c r="AL304" s="21">
        <f t="shared" si="191"/>
        <v>3.9304761904761905</v>
      </c>
      <c r="AM304" s="26">
        <f t="shared" si="192"/>
        <v>3.8923809523809521</v>
      </c>
      <c r="AN304" s="26">
        <f t="shared" si="193"/>
        <v>-3.8095238095238404E-2</v>
      </c>
      <c r="AO304" s="65">
        <f t="shared" si="194"/>
        <v>7.5238095238094882E-2</v>
      </c>
      <c r="AP304" s="36"/>
      <c r="AQ304" s="14">
        <f t="shared" si="183"/>
        <v>6.6079092204904266E-2</v>
      </c>
      <c r="AR304" s="57">
        <f t="shared" si="195"/>
        <v>-3.9600000000000003E-2</v>
      </c>
      <c r="AS304" s="14"/>
      <c r="AT304" s="14"/>
      <c r="AU304" s="23"/>
      <c r="AV304" s="9"/>
      <c r="AW304" s="9"/>
      <c r="AX304" s="9"/>
      <c r="BA304" s="9"/>
      <c r="BB304" s="9"/>
      <c r="BC304" s="9"/>
      <c r="BD304" s="38"/>
      <c r="BE304" s="9"/>
      <c r="BF304" s="9"/>
      <c r="BG304" s="9"/>
      <c r="BH304" s="9"/>
      <c r="BI304" s="9"/>
    </row>
    <row r="305" spans="1:61" ht="15.75">
      <c r="A305" s="70">
        <f t="shared" si="184"/>
        <v>4.9999999999998934E-3</v>
      </c>
      <c r="B305" s="5">
        <v>-3.8050000000000002</v>
      </c>
      <c r="C305" s="75">
        <v>3.1</v>
      </c>
      <c r="D305" s="75">
        <v>0.05</v>
      </c>
      <c r="G305" s="20">
        <f t="shared" si="208"/>
        <v>-0.16168338700797824</v>
      </c>
      <c r="H305" s="85">
        <f t="shared" si="209"/>
        <v>-0.16091002453129721</v>
      </c>
      <c r="I305" s="21">
        <f t="shared" si="196"/>
        <v>4.6500000000000004</v>
      </c>
      <c r="J305" s="21">
        <f t="shared" si="198"/>
        <v>4.6683333333333339</v>
      </c>
      <c r="K305" s="26">
        <f t="shared" si="199"/>
        <v>4.6344444444444441</v>
      </c>
      <c r="L305" s="26">
        <f t="shared" si="200"/>
        <v>-3.3888888888889745E-2</v>
      </c>
      <c r="M305" s="65">
        <f t="shared" si="201"/>
        <v>-1.5555555555556211E-2</v>
      </c>
      <c r="O305" s="14">
        <f t="shared" si="190"/>
        <v>0.74129558822978647</v>
      </c>
      <c r="P305" s="57">
        <f t="shared" si="185"/>
        <v>3.0100000000000001E-3</v>
      </c>
      <c r="U305" s="20">
        <f t="shared" si="203"/>
        <v>-1.7316092148239348</v>
      </c>
      <c r="V305" s="20">
        <f t="shared" si="203"/>
        <v>-1.729289127393892</v>
      </c>
      <c r="W305" s="21">
        <f t="shared" si="202"/>
        <v>3.77</v>
      </c>
      <c r="X305" s="21">
        <f t="shared" si="204"/>
        <v>3.7516666666666665</v>
      </c>
      <c r="Y305" s="26">
        <f t="shared" si="205"/>
        <v>3.7911111111111109</v>
      </c>
      <c r="Z305" s="26">
        <f t="shared" si="206"/>
        <v>3.9444444444444393E-2</v>
      </c>
      <c r="AA305" s="65">
        <f t="shared" si="207"/>
        <v>2.1111111111110858E-2</v>
      </c>
      <c r="AB305" s="36"/>
      <c r="AC305" s="14"/>
      <c r="AD305" s="57"/>
      <c r="AE305" s="41"/>
      <c r="AF305" s="14"/>
      <c r="AI305" s="20">
        <f t="shared" si="187"/>
        <v>-1.1794284064718492</v>
      </c>
      <c r="AJ305" s="20">
        <f t="shared" si="188"/>
        <v>-1.1724681441817193</v>
      </c>
      <c r="AK305" s="21">
        <f t="shared" si="189"/>
        <v>3.6742857142857148</v>
      </c>
      <c r="AL305" s="21">
        <f t="shared" si="191"/>
        <v>3.7276190476190476</v>
      </c>
      <c r="AM305" s="26">
        <f t="shared" si="192"/>
        <v>3.9379365079365076</v>
      </c>
      <c r="AN305" s="26">
        <f t="shared" si="193"/>
        <v>0.21031746031746001</v>
      </c>
      <c r="AO305" s="65">
        <f t="shared" si="194"/>
        <v>0.2636507936507928</v>
      </c>
      <c r="AP305" s="36"/>
      <c r="AQ305" s="14">
        <f t="shared" si="183"/>
        <v>-0.59076320420039552</v>
      </c>
      <c r="AR305" s="57">
        <f t="shared" si="195"/>
        <v>-3.9600000000000003E-2</v>
      </c>
      <c r="AS305" s="14"/>
      <c r="AT305" s="14"/>
      <c r="AU305" s="23"/>
      <c r="AV305" s="9"/>
      <c r="AW305" s="9"/>
      <c r="AX305" s="9"/>
      <c r="BA305" s="9"/>
      <c r="BB305" s="9"/>
      <c r="BC305" s="9"/>
      <c r="BD305" s="38"/>
      <c r="BE305" s="9"/>
      <c r="BF305" s="9"/>
      <c r="BG305" s="9"/>
      <c r="BH305" s="9"/>
      <c r="BI305" s="9"/>
    </row>
    <row r="306" spans="1:61" ht="15.75">
      <c r="A306" s="70">
        <f t="shared" si="184"/>
        <v>5.0000000000003375E-3</v>
      </c>
      <c r="B306" s="5">
        <v>-3.8</v>
      </c>
      <c r="C306" s="75">
        <v>3</v>
      </c>
      <c r="D306" s="75">
        <v>0.06</v>
      </c>
      <c r="G306" s="20">
        <f t="shared" si="208"/>
        <v>-0.16013666205461619</v>
      </c>
      <c r="H306" s="85">
        <f t="shared" si="209"/>
        <v>-0.15936329957793516</v>
      </c>
      <c r="I306" s="21">
        <f t="shared" si="196"/>
        <v>4.6750000000000007</v>
      </c>
      <c r="J306" s="21">
        <f t="shared" si="198"/>
        <v>4.6716666666666669</v>
      </c>
      <c r="K306" s="26">
        <f t="shared" si="199"/>
        <v>4.6577777777777776</v>
      </c>
      <c r="L306" s="26">
        <f t="shared" si="200"/>
        <v>-1.3888888888889284E-2</v>
      </c>
      <c r="M306" s="65">
        <f t="shared" si="201"/>
        <v>-1.7222222222223138E-2</v>
      </c>
      <c r="O306" s="14">
        <f t="shared" si="190"/>
        <v>0.99929072001142794</v>
      </c>
      <c r="P306" s="57">
        <f t="shared" si="185"/>
        <v>3.0100000000000001E-3</v>
      </c>
      <c r="U306" s="20">
        <f t="shared" si="203"/>
        <v>-1.7269690399638487</v>
      </c>
      <c r="V306" s="20">
        <f t="shared" si="203"/>
        <v>-1.7246489525338058</v>
      </c>
      <c r="W306" s="21">
        <f t="shared" si="202"/>
        <v>3.7549999999999999</v>
      </c>
      <c r="X306" s="21">
        <f t="shared" si="204"/>
        <v>3.6816666666666666</v>
      </c>
      <c r="Y306" s="26">
        <f t="shared" si="205"/>
        <v>3.7866666666666666</v>
      </c>
      <c r="Z306" s="26">
        <f t="shared" si="206"/>
        <v>0.10499999999999998</v>
      </c>
      <c r="AA306" s="65">
        <f t="shared" si="207"/>
        <v>3.1666666666666732E-2</v>
      </c>
      <c r="AB306" s="36"/>
      <c r="AC306" s="14"/>
      <c r="AD306" s="57"/>
      <c r="AE306" s="41"/>
      <c r="AF306" s="14"/>
      <c r="AI306" s="20">
        <f t="shared" si="187"/>
        <v>-1.1655078818915907</v>
      </c>
      <c r="AJ306" s="20">
        <f t="shared" si="188"/>
        <v>-1.1585476196014608</v>
      </c>
      <c r="AK306" s="21">
        <f t="shared" si="189"/>
        <v>3.6914285714285708</v>
      </c>
      <c r="AL306" s="21">
        <f t="shared" si="191"/>
        <v>3.774285714285714</v>
      </c>
      <c r="AM306" s="26">
        <f t="shared" si="192"/>
        <v>3.9828571428571422</v>
      </c>
      <c r="AN306" s="26">
        <f t="shared" si="193"/>
        <v>0.20857142857142819</v>
      </c>
      <c r="AO306" s="65">
        <f t="shared" si="194"/>
        <v>0.29142857142857137</v>
      </c>
      <c r="AP306" s="36"/>
      <c r="AQ306" s="14">
        <f t="shared" si="183"/>
        <v>-0.97118083175865677</v>
      </c>
      <c r="AR306" s="57">
        <f t="shared" si="195"/>
        <v>-3.9600000000000003E-2</v>
      </c>
      <c r="AS306" s="14"/>
      <c r="AT306" s="14"/>
      <c r="AU306" s="23"/>
      <c r="AV306" s="9"/>
      <c r="AW306" s="9"/>
      <c r="AX306" s="9"/>
      <c r="BA306" s="9"/>
      <c r="BB306" s="9"/>
      <c r="BC306" s="9"/>
      <c r="BD306" s="38"/>
      <c r="BE306" s="9"/>
      <c r="BF306" s="9"/>
      <c r="BG306" s="9"/>
      <c r="BH306" s="9"/>
      <c r="BI306" s="9"/>
    </row>
    <row r="307" spans="1:61" ht="15.75">
      <c r="A307" s="70">
        <f t="shared" si="184"/>
        <v>4.9999999999998934E-3</v>
      </c>
      <c r="B307" s="5">
        <v>-3.7949999999999999</v>
      </c>
      <c r="C307" s="75">
        <v>3.21</v>
      </c>
      <c r="D307" s="75">
        <v>7.0000000000000007E-2</v>
      </c>
      <c r="G307" s="20">
        <f t="shared" si="208"/>
        <v>-0.15858993710125413</v>
      </c>
      <c r="H307" s="85">
        <f t="shared" si="209"/>
        <v>-0.1578165746245731</v>
      </c>
      <c r="I307" s="21">
        <f t="shared" si="196"/>
        <v>4.6900000000000004</v>
      </c>
      <c r="J307" s="21">
        <f t="shared" si="198"/>
        <v>4.7083333333333339</v>
      </c>
      <c r="K307" s="26">
        <f t="shared" si="199"/>
        <v>4.6655555555555557</v>
      </c>
      <c r="L307" s="26">
        <f t="shared" si="200"/>
        <v>-4.2777777777778248E-2</v>
      </c>
      <c r="M307" s="65">
        <f t="shared" si="201"/>
        <v>-2.4444444444444713E-2</v>
      </c>
      <c r="O307" s="14">
        <f t="shared" si="190"/>
        <v>0.78970661802043018</v>
      </c>
      <c r="P307" s="57">
        <f t="shared" si="185"/>
        <v>3.0100000000000001E-3</v>
      </c>
      <c r="U307" s="20">
        <f t="shared" si="203"/>
        <v>-1.7223288651037625</v>
      </c>
      <c r="V307" s="20">
        <f t="shared" si="203"/>
        <v>-1.7200087776737196</v>
      </c>
      <c r="W307" s="21">
        <f t="shared" si="202"/>
        <v>3.52</v>
      </c>
      <c r="X307" s="21">
        <f t="shared" si="204"/>
        <v>3.6583333333333337</v>
      </c>
      <c r="Y307" s="26">
        <f t="shared" si="205"/>
        <v>3.81</v>
      </c>
      <c r="Z307" s="26">
        <f t="shared" si="206"/>
        <v>0.15166666666666639</v>
      </c>
      <c r="AA307" s="65">
        <f t="shared" si="207"/>
        <v>0.29000000000000004</v>
      </c>
      <c r="AB307" s="36"/>
      <c r="AC307" s="14"/>
      <c r="AD307" s="57"/>
      <c r="AE307" s="41"/>
      <c r="AF307" s="14"/>
      <c r="AI307" s="20">
        <f t="shared" si="187"/>
        <v>-1.1515873573113322</v>
      </c>
      <c r="AJ307" s="20">
        <f t="shared" si="188"/>
        <v>-1.1446270950212023</v>
      </c>
      <c r="AK307" s="21">
        <f t="shared" si="189"/>
        <v>3.9571428571428569</v>
      </c>
      <c r="AL307" s="21">
        <f t="shared" si="191"/>
        <v>3.9804761904761903</v>
      </c>
      <c r="AM307" s="26">
        <f t="shared" si="192"/>
        <v>3.9677777777777781</v>
      </c>
      <c r="AN307" s="26">
        <f t="shared" si="193"/>
        <v>-1.2698412698412209E-2</v>
      </c>
      <c r="AO307" s="65">
        <f t="shared" si="194"/>
        <v>1.0634920634921219E-2</v>
      </c>
      <c r="AP307" s="36"/>
      <c r="AQ307" s="14">
        <f t="shared" si="183"/>
        <v>-0.89717215466437206</v>
      </c>
      <c r="AR307" s="57">
        <f t="shared" si="195"/>
        <v>-3.9600000000000003E-2</v>
      </c>
      <c r="AS307" s="14"/>
      <c r="AT307" s="14"/>
      <c r="AU307" s="23"/>
      <c r="AV307" s="9"/>
      <c r="AW307" s="9"/>
      <c r="AX307" s="9"/>
      <c r="BA307" s="9"/>
      <c r="BB307" s="9"/>
      <c r="BC307" s="9"/>
      <c r="BD307" s="38"/>
      <c r="BE307" s="9"/>
      <c r="BF307" s="9"/>
      <c r="BG307" s="9"/>
      <c r="BH307" s="9"/>
      <c r="BI307" s="9"/>
    </row>
    <row r="308" spans="1:61" ht="15.75">
      <c r="A308" s="70">
        <f t="shared" si="184"/>
        <v>4.9999999999998934E-3</v>
      </c>
      <c r="B308" s="5">
        <v>-3.79</v>
      </c>
      <c r="C308" s="75">
        <v>3.06</v>
      </c>
      <c r="D308" s="75">
        <v>0.06</v>
      </c>
      <c r="G308" s="20">
        <f t="shared" si="208"/>
        <v>-0.15704321214789208</v>
      </c>
      <c r="H308" s="85">
        <f t="shared" si="209"/>
        <v>-0.15626984967121105</v>
      </c>
      <c r="I308" s="21">
        <f t="shared" si="196"/>
        <v>4.76</v>
      </c>
      <c r="J308" s="21">
        <f t="shared" si="198"/>
        <v>4.6783333333333337</v>
      </c>
      <c r="K308" s="26">
        <f t="shared" si="199"/>
        <v>4.6733333333333329</v>
      </c>
      <c r="L308" s="26">
        <f t="shared" si="200"/>
        <v>-5.0000000000007816E-3</v>
      </c>
      <c r="M308" s="65">
        <f t="shared" si="201"/>
        <v>-8.6666666666666892E-2</v>
      </c>
      <c r="O308" s="14">
        <f t="shared" si="190"/>
        <v>0.21061001284623618</v>
      </c>
      <c r="P308" s="57">
        <f t="shared" si="185"/>
        <v>3.0100000000000001E-3</v>
      </c>
      <c r="U308" s="20">
        <f t="shared" ref="U308:V323" si="210">U307 + 0.00464017486008615</f>
        <v>-1.7176886902436763</v>
      </c>
      <c r="V308" s="20">
        <f t="shared" si="210"/>
        <v>-1.7153686028136335</v>
      </c>
      <c r="W308" s="21">
        <f t="shared" si="202"/>
        <v>3.7</v>
      </c>
      <c r="X308" s="21">
        <f t="shared" si="204"/>
        <v>3.7050000000000001</v>
      </c>
      <c r="Y308" s="26">
        <f t="shared" si="205"/>
        <v>3.8255555555555554</v>
      </c>
      <c r="Z308" s="26">
        <f t="shared" si="206"/>
        <v>0.1205555555555553</v>
      </c>
      <c r="AA308" s="65">
        <f t="shared" si="207"/>
        <v>0.1255555555555552</v>
      </c>
      <c r="AB308" s="36"/>
      <c r="AC308" s="14"/>
      <c r="AD308" s="57"/>
      <c r="AE308" s="41"/>
      <c r="AF308" s="14"/>
      <c r="AI308" s="20">
        <f t="shared" si="187"/>
        <v>-1.1376668327310737</v>
      </c>
      <c r="AJ308" s="20">
        <f t="shared" si="188"/>
        <v>-1.1307065704409438</v>
      </c>
      <c r="AK308" s="21">
        <f t="shared" si="189"/>
        <v>4.2928571428571427</v>
      </c>
      <c r="AL308" s="21">
        <f t="shared" si="191"/>
        <v>4.1171428571428565</v>
      </c>
      <c r="AM308" s="26">
        <f t="shared" si="192"/>
        <v>3.8714814814814815</v>
      </c>
      <c r="AN308" s="26">
        <f t="shared" si="193"/>
        <v>-0.24566137566137503</v>
      </c>
      <c r="AO308" s="65">
        <f t="shared" si="194"/>
        <v>-0.42137566137566118</v>
      </c>
      <c r="AP308" s="36"/>
      <c r="AQ308" s="14">
        <f t="shared" si="183"/>
        <v>-0.40336665544478267</v>
      </c>
      <c r="AR308" s="57">
        <f t="shared" si="195"/>
        <v>-3.9600000000000003E-2</v>
      </c>
      <c r="AS308" s="14"/>
      <c r="AT308" s="14"/>
      <c r="AU308" s="23"/>
      <c r="AV308" s="9"/>
      <c r="AW308" s="9"/>
      <c r="AX308" s="9"/>
      <c r="BA308" s="9"/>
      <c r="BB308" s="9"/>
      <c r="BC308" s="9"/>
      <c r="BD308" s="38"/>
      <c r="BE308" s="9"/>
      <c r="BF308" s="9"/>
      <c r="BG308" s="9"/>
      <c r="BH308" s="9"/>
      <c r="BI308" s="9"/>
    </row>
    <row r="309" spans="1:61" ht="15.75">
      <c r="A309" s="70">
        <f t="shared" si="184"/>
        <v>4.9999999999998934E-3</v>
      </c>
      <c r="B309" s="5">
        <v>-3.7850000000000001</v>
      </c>
      <c r="C309" s="75">
        <v>2.97</v>
      </c>
      <c r="D309" s="75">
        <v>0.04</v>
      </c>
      <c r="G309" s="20">
        <f t="shared" si="208"/>
        <v>-0.15549648719453002</v>
      </c>
      <c r="H309" s="85">
        <f t="shared" si="209"/>
        <v>-0.15472312471784899</v>
      </c>
      <c r="I309" s="21">
        <f t="shared" si="196"/>
        <v>4.585</v>
      </c>
      <c r="J309" s="21">
        <f t="shared" si="198"/>
        <v>4.6550000000000002</v>
      </c>
      <c r="K309" s="26">
        <f t="shared" si="199"/>
        <v>4.6788888888888884</v>
      </c>
      <c r="L309" s="26">
        <f t="shared" si="200"/>
        <v>2.3888888888888182E-2</v>
      </c>
      <c r="M309" s="65">
        <f t="shared" si="201"/>
        <v>9.3888888888888467E-2</v>
      </c>
      <c r="O309" s="14">
        <f t="shared" si="190"/>
        <v>-0.46703335800827833</v>
      </c>
      <c r="P309" s="57">
        <f t="shared" si="185"/>
        <v>3.0100000000000001E-3</v>
      </c>
      <c r="U309" s="20">
        <f t="shared" si="210"/>
        <v>-1.7130485153835902</v>
      </c>
      <c r="V309" s="20">
        <f t="shared" si="210"/>
        <v>-1.7107284279535473</v>
      </c>
      <c r="W309" s="21">
        <f t="shared" si="202"/>
        <v>3.895</v>
      </c>
      <c r="X309" s="21">
        <f t="shared" si="204"/>
        <v>3.9133333333333336</v>
      </c>
      <c r="Y309" s="26">
        <f t="shared" si="205"/>
        <v>3.8261111111111115</v>
      </c>
      <c r="Z309" s="26">
        <f t="shared" si="206"/>
        <v>-8.722222222222209E-2</v>
      </c>
      <c r="AA309" s="65">
        <f t="shared" si="207"/>
        <v>-6.8888888888888555E-2</v>
      </c>
      <c r="AB309" s="36"/>
      <c r="AC309" s="14"/>
      <c r="AD309" s="57"/>
      <c r="AE309" s="41"/>
      <c r="AF309" s="14"/>
      <c r="AI309" s="20">
        <f t="shared" si="187"/>
        <v>-1.1237463081508152</v>
      </c>
      <c r="AJ309" s="20">
        <f t="shared" si="188"/>
        <v>-1.1167860458606853</v>
      </c>
      <c r="AK309" s="21">
        <f t="shared" si="189"/>
        <v>4.1014285714285714</v>
      </c>
      <c r="AL309" s="21">
        <f t="shared" si="191"/>
        <v>4.1247619047619049</v>
      </c>
      <c r="AM309" s="26">
        <f t="shared" si="192"/>
        <v>3.8733862433862436</v>
      </c>
      <c r="AN309" s="26">
        <f t="shared" si="193"/>
        <v>-0.25137566137566125</v>
      </c>
      <c r="AO309" s="65">
        <f t="shared" si="194"/>
        <v>-0.22804232804232782</v>
      </c>
      <c r="AP309" s="36"/>
      <c r="AQ309" s="14">
        <f t="shared" si="183"/>
        <v>0.27917858477844204</v>
      </c>
      <c r="AR309" s="57">
        <f t="shared" si="195"/>
        <v>-3.9600000000000003E-2</v>
      </c>
      <c r="AS309" s="14"/>
      <c r="AT309" s="14"/>
      <c r="AU309" s="23"/>
      <c r="AV309" s="9"/>
      <c r="AW309" s="9"/>
      <c r="AX309" s="9"/>
      <c r="BA309" s="9"/>
      <c r="BB309" s="9"/>
      <c r="BC309" s="9"/>
      <c r="BD309" s="38"/>
      <c r="BE309" s="9"/>
      <c r="BF309" s="9"/>
      <c r="BG309" s="9"/>
      <c r="BH309" s="9"/>
      <c r="BI309" s="9"/>
    </row>
    <row r="310" spans="1:61" ht="15.75">
      <c r="A310" s="70">
        <f t="shared" si="184"/>
        <v>5.0000000000003375E-3</v>
      </c>
      <c r="B310" s="5">
        <v>-3.78</v>
      </c>
      <c r="C310" s="75">
        <v>3.05</v>
      </c>
      <c r="D310" s="75">
        <v>0.04</v>
      </c>
      <c r="G310" s="20">
        <f t="shared" si="208"/>
        <v>-0.15394976224116796</v>
      </c>
      <c r="H310" s="85">
        <f t="shared" si="209"/>
        <v>-0.15317639976448694</v>
      </c>
      <c r="I310" s="21">
        <f t="shared" si="196"/>
        <v>4.62</v>
      </c>
      <c r="J310" s="21">
        <f t="shared" si="198"/>
        <v>4.6183333333333332</v>
      </c>
      <c r="K310" s="26">
        <f t="shared" si="199"/>
        <v>4.6977777777777785</v>
      </c>
      <c r="L310" s="26">
        <f t="shared" si="200"/>
        <v>7.9444444444445317E-2</v>
      </c>
      <c r="M310" s="65">
        <f t="shared" si="201"/>
        <v>7.777777777777839E-2</v>
      </c>
      <c r="O310" s="14">
        <f t="shared" si="190"/>
        <v>-0.92614663015311771</v>
      </c>
      <c r="P310" s="57">
        <f t="shared" si="185"/>
        <v>3.0100000000000001E-3</v>
      </c>
      <c r="U310" s="20">
        <f t="shared" si="210"/>
        <v>-1.708408340523504</v>
      </c>
      <c r="V310" s="20">
        <f t="shared" si="210"/>
        <v>-1.7060882530934611</v>
      </c>
      <c r="W310" s="21">
        <f t="shared" si="202"/>
        <v>4.1449999999999996</v>
      </c>
      <c r="X310" s="21">
        <f t="shared" si="204"/>
        <v>4.0533333333333337</v>
      </c>
      <c r="Y310" s="26">
        <f t="shared" si="205"/>
        <v>3.8227777777777781</v>
      </c>
      <c r="Z310" s="26">
        <f t="shared" si="206"/>
        <v>-0.23055555555555562</v>
      </c>
      <c r="AA310" s="65">
        <f t="shared" si="207"/>
        <v>-0.32222222222222152</v>
      </c>
      <c r="AB310" s="36"/>
      <c r="AC310" s="14"/>
      <c r="AD310" s="57"/>
      <c r="AE310" s="41"/>
      <c r="AF310" s="14"/>
      <c r="AI310" s="20">
        <f t="shared" si="187"/>
        <v>-1.1098257835705567</v>
      </c>
      <c r="AJ310" s="20">
        <f t="shared" si="188"/>
        <v>-1.1028655212804268</v>
      </c>
      <c r="AK310" s="21">
        <f t="shared" si="189"/>
        <v>3.98</v>
      </c>
      <c r="AL310" s="21">
        <f t="shared" si="191"/>
        <v>3.9923809523809521</v>
      </c>
      <c r="AM310" s="26">
        <f t="shared" si="192"/>
        <v>3.938465608465608</v>
      </c>
      <c r="AN310" s="26">
        <f t="shared" si="193"/>
        <v>-5.3915343915344138E-2</v>
      </c>
      <c r="AO310" s="65">
        <f t="shared" si="194"/>
        <v>-4.1534391534391979E-2</v>
      </c>
      <c r="AP310" s="36"/>
      <c r="AQ310" s="14">
        <f t="shared" si="183"/>
        <v>0.83109306245947889</v>
      </c>
      <c r="AR310" s="57">
        <f t="shared" si="195"/>
        <v>-3.9600000000000003E-2</v>
      </c>
      <c r="AS310" s="14"/>
      <c r="AT310" s="14"/>
      <c r="AU310" s="23"/>
      <c r="AV310" s="9"/>
      <c r="AW310" s="9"/>
      <c r="AX310" s="9"/>
      <c r="BA310" s="9"/>
      <c r="BB310" s="9"/>
      <c r="BC310" s="9"/>
      <c r="BD310" s="38"/>
      <c r="BE310" s="9"/>
      <c r="BF310" s="9"/>
      <c r="BG310" s="9"/>
      <c r="BH310" s="9"/>
      <c r="BI310" s="9"/>
    </row>
    <row r="311" spans="1:61" ht="15.75">
      <c r="A311" s="70">
        <f t="shared" si="184"/>
        <v>4.9999999999998934E-3</v>
      </c>
      <c r="B311" s="5">
        <v>-3.7749999999999999</v>
      </c>
      <c r="C311" s="75">
        <v>3.08</v>
      </c>
      <c r="D311" s="75">
        <v>0.04</v>
      </c>
      <c r="G311" s="20">
        <f t="shared" si="208"/>
        <v>-0.15240303728780591</v>
      </c>
      <c r="H311" s="85">
        <f t="shared" si="209"/>
        <v>-0.15162967481112488</v>
      </c>
      <c r="I311" s="21">
        <f t="shared" si="196"/>
        <v>4.6500000000000004</v>
      </c>
      <c r="J311" s="21">
        <f t="shared" si="198"/>
        <v>4.6733333333333329</v>
      </c>
      <c r="K311" s="26">
        <f t="shared" si="199"/>
        <v>4.706666666666667</v>
      </c>
      <c r="L311" s="26">
        <f t="shared" si="200"/>
        <v>3.3333333333334103E-2</v>
      </c>
      <c r="M311" s="65">
        <f t="shared" si="201"/>
        <v>5.6666666666666643E-2</v>
      </c>
      <c r="O311" s="14">
        <f t="shared" si="190"/>
        <v>-0.9519056010760365</v>
      </c>
      <c r="P311" s="57">
        <f t="shared" si="185"/>
        <v>3.0100000000000001E-3</v>
      </c>
      <c r="U311" s="20">
        <f t="shared" si="210"/>
        <v>-1.7037681656634178</v>
      </c>
      <c r="V311" s="20">
        <f t="shared" si="210"/>
        <v>-1.701448078233375</v>
      </c>
      <c r="W311" s="21">
        <f t="shared" si="202"/>
        <v>4.12</v>
      </c>
      <c r="X311" s="21">
        <f t="shared" si="204"/>
        <v>4.0200000000000005</v>
      </c>
      <c r="Y311" s="26">
        <f t="shared" si="205"/>
        <v>3.8033333333333328</v>
      </c>
      <c r="Z311" s="26">
        <f t="shared" si="206"/>
        <v>-0.21666666666666767</v>
      </c>
      <c r="AA311" s="65">
        <f t="shared" si="207"/>
        <v>-0.31666666666666732</v>
      </c>
      <c r="AB311" s="36"/>
      <c r="AC311" s="14"/>
      <c r="AD311" s="57"/>
      <c r="AE311" s="41"/>
      <c r="AF311" s="14"/>
      <c r="AI311" s="20">
        <f t="shared" si="187"/>
        <v>-1.0959052589902982</v>
      </c>
      <c r="AJ311" s="20">
        <f t="shared" si="188"/>
        <v>-1.0889449967001683</v>
      </c>
      <c r="AK311" s="21">
        <f t="shared" si="189"/>
        <v>3.8957142857142855</v>
      </c>
      <c r="AL311" s="21">
        <f t="shared" si="191"/>
        <v>3.7696825396825395</v>
      </c>
      <c r="AM311" s="26">
        <f t="shared" si="192"/>
        <v>3.995449735449736</v>
      </c>
      <c r="AN311" s="26">
        <f t="shared" si="193"/>
        <v>0.2257671957671965</v>
      </c>
      <c r="AO311" s="65">
        <f t="shared" si="194"/>
        <v>9.9735449735450565E-2</v>
      </c>
      <c r="AP311" s="36"/>
      <c r="AQ311" s="14">
        <f t="shared" si="183"/>
        <v>0.99412985964518641</v>
      </c>
      <c r="AR311" s="57">
        <f t="shared" si="195"/>
        <v>-3.9600000000000003E-2</v>
      </c>
      <c r="AS311" s="14"/>
      <c r="AT311" s="14"/>
      <c r="AU311" s="23"/>
      <c r="AV311" s="9"/>
      <c r="AW311" s="9"/>
      <c r="AX311" s="9"/>
      <c r="BA311" s="9"/>
      <c r="BB311" s="9"/>
      <c r="BC311" s="9"/>
      <c r="BD311" s="38"/>
      <c r="BE311" s="9"/>
      <c r="BF311" s="9"/>
      <c r="BG311" s="9"/>
      <c r="BH311" s="9"/>
      <c r="BI311" s="9"/>
    </row>
    <row r="312" spans="1:61" ht="15.75">
      <c r="A312" s="70">
        <f t="shared" si="184"/>
        <v>4.9999999999998934E-3</v>
      </c>
      <c r="B312" s="5">
        <v>-3.77</v>
      </c>
      <c r="C312" s="75">
        <v>3.09</v>
      </c>
      <c r="D312" s="75">
        <v>0.03</v>
      </c>
      <c r="G312" s="20">
        <f t="shared" si="208"/>
        <v>-0.15085631233444385</v>
      </c>
      <c r="H312" s="85">
        <f t="shared" si="209"/>
        <v>-0.15008294985776283</v>
      </c>
      <c r="I312" s="21">
        <f t="shared" si="196"/>
        <v>4.75</v>
      </c>
      <c r="J312" s="21">
        <f t="shared" si="198"/>
        <v>4.71</v>
      </c>
      <c r="K312" s="26">
        <f t="shared" si="199"/>
        <v>4.7211111111111119</v>
      </c>
      <c r="L312" s="26">
        <f t="shared" si="200"/>
        <v>1.111111111111196E-2</v>
      </c>
      <c r="M312" s="65">
        <f t="shared" si="201"/>
        <v>-2.8888888888888076E-2</v>
      </c>
      <c r="O312" s="14">
        <f t="shared" si="190"/>
        <v>-0.53225736200314011</v>
      </c>
      <c r="P312" s="57">
        <f t="shared" si="185"/>
        <v>3.0100000000000001E-3</v>
      </c>
      <c r="U312" s="20">
        <f t="shared" si="210"/>
        <v>-1.6991279908033317</v>
      </c>
      <c r="V312" s="20">
        <f t="shared" si="210"/>
        <v>-1.6968079033732888</v>
      </c>
      <c r="W312" s="21">
        <f t="shared" si="202"/>
        <v>3.7949999999999999</v>
      </c>
      <c r="X312" s="21">
        <f t="shared" si="204"/>
        <v>3.8833333333333333</v>
      </c>
      <c r="Y312" s="26">
        <f t="shared" si="205"/>
        <v>3.8216666666666672</v>
      </c>
      <c r="Z312" s="26">
        <f t="shared" si="206"/>
        <v>-6.1666666666666092E-2</v>
      </c>
      <c r="AA312" s="65">
        <f t="shared" si="207"/>
        <v>2.6666666666667282E-2</v>
      </c>
      <c r="AB312" s="36"/>
      <c r="AC312" s="14"/>
      <c r="AD312" s="57"/>
      <c r="AE312" s="41"/>
      <c r="AF312" s="14"/>
      <c r="AI312" s="20">
        <f t="shared" si="187"/>
        <v>-1.0819847344100397</v>
      </c>
      <c r="AJ312" s="20">
        <f t="shared" si="188"/>
        <v>-1.0750244721199098</v>
      </c>
      <c r="AK312" s="21">
        <f t="shared" si="189"/>
        <v>3.4333333333333336</v>
      </c>
      <c r="AL312" s="21">
        <f t="shared" si="191"/>
        <v>3.7211111111111115</v>
      </c>
      <c r="AM312" s="26">
        <f t="shared" si="192"/>
        <v>3.9749735449735457</v>
      </c>
      <c r="AN312" s="26">
        <f t="shared" si="193"/>
        <v>0.25386243386243423</v>
      </c>
      <c r="AO312" s="65">
        <f t="shared" si="194"/>
        <v>0.54164021164021214</v>
      </c>
      <c r="AP312" s="36"/>
      <c r="AQ312" s="14">
        <f t="shared" si="183"/>
        <v>0.6920022469802074</v>
      </c>
      <c r="AR312" s="57">
        <f t="shared" si="195"/>
        <v>-3.9600000000000003E-2</v>
      </c>
      <c r="AS312" s="14"/>
      <c r="AT312" s="14"/>
      <c r="AU312" s="23"/>
      <c r="AV312" s="9"/>
      <c r="AW312" s="9"/>
      <c r="AX312" s="9"/>
      <c r="BA312" s="9"/>
      <c r="BB312" s="9"/>
      <c r="BC312" s="9"/>
      <c r="BD312" s="38"/>
      <c r="BE312" s="9"/>
      <c r="BF312" s="9"/>
      <c r="BG312" s="9"/>
      <c r="BH312" s="9"/>
      <c r="BI312" s="9"/>
    </row>
    <row r="313" spans="1:61" ht="15.75">
      <c r="A313" s="70">
        <f t="shared" si="184"/>
        <v>4.9999999999998934E-3</v>
      </c>
      <c r="B313" s="5">
        <v>-3.7650000000000001</v>
      </c>
      <c r="C313" s="75">
        <v>2.89</v>
      </c>
      <c r="D313" s="75">
        <v>0.03</v>
      </c>
      <c r="G313" s="20">
        <f t="shared" si="208"/>
        <v>-0.1493095873810818</v>
      </c>
      <c r="H313" s="85">
        <f t="shared" si="209"/>
        <v>-0.14853622490440077</v>
      </c>
      <c r="I313" s="21">
        <f t="shared" si="196"/>
        <v>4.7300000000000004</v>
      </c>
      <c r="J313" s="21">
        <f t="shared" si="198"/>
        <v>4.7666666666666666</v>
      </c>
      <c r="K313" s="26">
        <f t="shared" si="199"/>
        <v>4.7216666666666676</v>
      </c>
      <c r="L313" s="26">
        <f t="shared" si="200"/>
        <v>-4.4999999999999041E-2</v>
      </c>
      <c r="M313" s="65">
        <f t="shared" si="201"/>
        <v>-8.3333333333328596E-3</v>
      </c>
      <c r="O313" s="14">
        <f t="shared" si="190"/>
        <v>0.13644001213270648</v>
      </c>
      <c r="P313" s="57">
        <f t="shared" si="185"/>
        <v>3.0100000000000001E-3</v>
      </c>
      <c r="U313" s="20">
        <f t="shared" si="210"/>
        <v>-1.6944878159432455</v>
      </c>
      <c r="V313" s="20">
        <f t="shared" si="210"/>
        <v>-1.6921677285132026</v>
      </c>
      <c r="W313" s="21">
        <f t="shared" si="202"/>
        <v>3.7350000000000003</v>
      </c>
      <c r="X313" s="21">
        <f t="shared" si="204"/>
        <v>3.7566666666666664</v>
      </c>
      <c r="Y313" s="26">
        <f t="shared" si="205"/>
        <v>3.822222222222222</v>
      </c>
      <c r="Z313" s="26">
        <f t="shared" si="206"/>
        <v>6.5555555555555589E-2</v>
      </c>
      <c r="AA313" s="65">
        <f t="shared" si="207"/>
        <v>8.7222222222221646E-2</v>
      </c>
      <c r="AB313" s="36"/>
      <c r="AC313" s="14"/>
      <c r="AD313" s="57"/>
      <c r="AE313" s="41"/>
      <c r="AF313" s="14"/>
      <c r="AI313" s="20">
        <f t="shared" si="187"/>
        <v>-1.0680642098297812</v>
      </c>
      <c r="AJ313" s="20">
        <f t="shared" si="188"/>
        <v>-1.0611039475396513</v>
      </c>
      <c r="AK313" s="21">
        <f t="shared" si="189"/>
        <v>3.834285714285715</v>
      </c>
      <c r="AL313" s="21">
        <f t="shared" si="191"/>
        <v>3.8425396825396825</v>
      </c>
      <c r="AM313" s="26">
        <f t="shared" si="192"/>
        <v>3.9592592592592601</v>
      </c>
      <c r="AN313" s="26">
        <f t="shared" si="193"/>
        <v>0.11671957671957767</v>
      </c>
      <c r="AO313" s="65">
        <f t="shared" si="194"/>
        <v>0.12497354497354518</v>
      </c>
      <c r="AP313" s="36"/>
      <c r="AQ313" s="14">
        <f t="shared" si="183"/>
        <v>6.607909220487615E-2</v>
      </c>
      <c r="AR313" s="57">
        <f t="shared" si="195"/>
        <v>-3.9600000000000003E-2</v>
      </c>
      <c r="AS313" s="14"/>
      <c r="AT313" s="14"/>
      <c r="AU313" s="23"/>
      <c r="AV313" s="9"/>
      <c r="AW313" s="9"/>
      <c r="AX313" s="9"/>
      <c r="BA313" s="9"/>
      <c r="BB313" s="9"/>
      <c r="BC313" s="9"/>
      <c r="BD313" s="38"/>
      <c r="BE313" s="9"/>
      <c r="BF313" s="9"/>
      <c r="BG313" s="9"/>
      <c r="BH313" s="9"/>
      <c r="BI313" s="9"/>
    </row>
    <row r="314" spans="1:61" ht="15.75">
      <c r="A314" s="70">
        <f t="shared" si="184"/>
        <v>5.0000000000003375E-3</v>
      </c>
      <c r="B314" s="5">
        <v>-3.76</v>
      </c>
      <c r="C314" s="75">
        <v>2.93</v>
      </c>
      <c r="D314" s="75">
        <v>0.04</v>
      </c>
      <c r="G314" s="20">
        <f t="shared" si="208"/>
        <v>-0.14776286242771974</v>
      </c>
      <c r="H314" s="85">
        <f t="shared" si="209"/>
        <v>-0.14698949995103872</v>
      </c>
      <c r="I314" s="21">
        <f t="shared" si="196"/>
        <v>4.82</v>
      </c>
      <c r="J314" s="21">
        <f t="shared" si="198"/>
        <v>4.7683333333333335</v>
      </c>
      <c r="K314" s="26">
        <f t="shared" si="199"/>
        <v>4.7466666666666661</v>
      </c>
      <c r="L314" s="26">
        <f t="shared" si="200"/>
        <v>-2.1666666666667389E-2</v>
      </c>
      <c r="M314" s="65">
        <f t="shared" si="201"/>
        <v>-7.3333333333334139E-2</v>
      </c>
      <c r="O314" s="14">
        <f t="shared" si="190"/>
        <v>0.74129558822981967</v>
      </c>
      <c r="P314" s="57">
        <f t="shared" si="185"/>
        <v>3.0100000000000001E-3</v>
      </c>
      <c r="U314" s="20">
        <f t="shared" si="210"/>
        <v>-1.6898476410831593</v>
      </c>
      <c r="V314" s="20">
        <f t="shared" si="210"/>
        <v>-1.6875275536531165</v>
      </c>
      <c r="W314" s="21">
        <f t="shared" si="202"/>
        <v>3.74</v>
      </c>
      <c r="X314" s="21">
        <f t="shared" si="204"/>
        <v>3.6850000000000001</v>
      </c>
      <c r="Y314" s="26">
        <f t="shared" si="205"/>
        <v>3.8222222222222229</v>
      </c>
      <c r="Z314" s="26">
        <f t="shared" si="206"/>
        <v>0.1372222222222228</v>
      </c>
      <c r="AA314" s="65">
        <f t="shared" si="207"/>
        <v>8.2222222222222641E-2</v>
      </c>
      <c r="AB314" s="36"/>
      <c r="AC314" s="14"/>
      <c r="AD314" s="57"/>
      <c r="AE314" s="41"/>
      <c r="AF314" s="14"/>
      <c r="AI314" s="20">
        <f t="shared" si="187"/>
        <v>-1.0541436852495227</v>
      </c>
      <c r="AJ314" s="20">
        <f t="shared" si="188"/>
        <v>-1.0471834229593928</v>
      </c>
      <c r="AK314" s="21">
        <f t="shared" si="189"/>
        <v>4.26</v>
      </c>
      <c r="AL314" s="21">
        <f t="shared" si="191"/>
        <v>4.0995238095238093</v>
      </c>
      <c r="AM314" s="26">
        <f t="shared" si="192"/>
        <v>3.9517989417989421</v>
      </c>
      <c r="AN314" s="26">
        <f t="shared" si="193"/>
        <v>-0.14772486772486726</v>
      </c>
      <c r="AO314" s="65">
        <f t="shared" si="194"/>
        <v>-0.3082010582010577</v>
      </c>
      <c r="AP314" s="36"/>
      <c r="AQ314" s="14">
        <f t="shared" si="183"/>
        <v>-0.59076320420041828</v>
      </c>
      <c r="AR314" s="57">
        <f t="shared" si="195"/>
        <v>-3.9600000000000003E-2</v>
      </c>
      <c r="AS314" s="14"/>
      <c r="AT314" s="14"/>
      <c r="AU314" s="23"/>
      <c r="AV314" s="9"/>
      <c r="AW314" s="9"/>
      <c r="AX314" s="9"/>
      <c r="BA314" s="9"/>
      <c r="BB314" s="9"/>
      <c r="BC314" s="9"/>
      <c r="BD314" s="38"/>
      <c r="BE314" s="9"/>
      <c r="BF314" s="9"/>
      <c r="BG314" s="9"/>
      <c r="BH314" s="9"/>
      <c r="BI314" s="9"/>
    </row>
    <row r="315" spans="1:61" ht="15.75">
      <c r="A315" s="70">
        <f t="shared" si="184"/>
        <v>4.9999999999998934E-3</v>
      </c>
      <c r="B315" s="5">
        <v>-3.7549999999999999</v>
      </c>
      <c r="C315" s="75">
        <v>2.98</v>
      </c>
      <c r="D315" s="75">
        <v>0.05</v>
      </c>
      <c r="G315" s="20">
        <f t="shared" si="208"/>
        <v>-0.14621613747435769</v>
      </c>
      <c r="H315" s="85">
        <f t="shared" si="209"/>
        <v>-0.14544277499767666</v>
      </c>
      <c r="I315" s="21">
        <f t="shared" si="196"/>
        <v>4.7549999999999999</v>
      </c>
      <c r="J315" s="21">
        <f t="shared" si="198"/>
        <v>4.7983333333333329</v>
      </c>
      <c r="K315" s="26">
        <f t="shared" si="199"/>
        <v>4.7805555555555559</v>
      </c>
      <c r="L315" s="26">
        <f t="shared" si="200"/>
        <v>-1.7777777777777004E-2</v>
      </c>
      <c r="M315" s="65">
        <f t="shared" si="201"/>
        <v>2.5555555555555998E-2</v>
      </c>
      <c r="O315" s="14">
        <f t="shared" si="190"/>
        <v>0.99929072001142982</v>
      </c>
      <c r="P315" s="57">
        <f t="shared" si="185"/>
        <v>3.0100000000000001E-3</v>
      </c>
      <c r="U315" s="20">
        <f t="shared" si="210"/>
        <v>-1.6852074662230732</v>
      </c>
      <c r="V315" s="20">
        <f t="shared" si="210"/>
        <v>-1.6828873787930303</v>
      </c>
      <c r="W315" s="21">
        <f t="shared" si="202"/>
        <v>3.58</v>
      </c>
      <c r="X315" s="21">
        <f t="shared" si="204"/>
        <v>3.6683333333333334</v>
      </c>
      <c r="Y315" s="26">
        <f t="shared" si="205"/>
        <v>3.8177777777777777</v>
      </c>
      <c r="Z315" s="26">
        <f t="shared" si="206"/>
        <v>0.14944444444444427</v>
      </c>
      <c r="AA315" s="65">
        <f t="shared" si="207"/>
        <v>0.23777777777777764</v>
      </c>
      <c r="AB315" s="36"/>
      <c r="AC315" s="14"/>
      <c r="AD315" s="57"/>
      <c r="AE315" s="41"/>
      <c r="AF315" s="14"/>
      <c r="AI315" s="20">
        <f t="shared" si="187"/>
        <v>-1.0402231606692642</v>
      </c>
      <c r="AJ315" s="20">
        <f t="shared" si="188"/>
        <v>-1.0332628983791343</v>
      </c>
      <c r="AK315" s="21">
        <f t="shared" si="189"/>
        <v>4.2042857142857146</v>
      </c>
      <c r="AL315" s="21">
        <f t="shared" si="191"/>
        <v>4.0790476190476195</v>
      </c>
      <c r="AM315" s="26">
        <f t="shared" si="192"/>
        <v>3.9419576719576721</v>
      </c>
      <c r="AN315" s="26">
        <f t="shared" si="193"/>
        <v>-0.13708994708994737</v>
      </c>
      <c r="AO315" s="65">
        <f t="shared" si="194"/>
        <v>-0.26232804232804252</v>
      </c>
      <c r="AP315" s="36"/>
      <c r="AQ315" s="14">
        <f t="shared" si="183"/>
        <v>-0.97118083175866354</v>
      </c>
      <c r="AR315" s="57">
        <f t="shared" si="195"/>
        <v>-3.9600000000000003E-2</v>
      </c>
      <c r="AS315" s="14"/>
      <c r="AT315" s="14"/>
      <c r="AU315" s="23"/>
      <c r="AV315" s="9"/>
      <c r="AW315" s="9"/>
      <c r="AX315" s="9"/>
      <c r="BA315" s="9"/>
      <c r="BB315" s="9"/>
      <c r="BC315" s="9"/>
      <c r="BD315" s="38"/>
      <c r="BE315" s="9"/>
      <c r="BF315" s="9"/>
      <c r="BG315" s="9"/>
      <c r="BH315" s="9"/>
      <c r="BI315" s="9"/>
    </row>
    <row r="316" spans="1:61" ht="15.75">
      <c r="A316" s="70">
        <f t="shared" si="184"/>
        <v>4.9999999999998934E-3</v>
      </c>
      <c r="B316" s="5">
        <v>-3.75</v>
      </c>
      <c r="C316" s="75">
        <v>3.08</v>
      </c>
      <c r="D316" s="75">
        <v>0.05</v>
      </c>
      <c r="G316" s="20">
        <f t="shared" si="208"/>
        <v>-0.14466941252099563</v>
      </c>
      <c r="H316" s="85">
        <f t="shared" si="209"/>
        <v>-0.14389605004431461</v>
      </c>
      <c r="I316" s="21">
        <f t="shared" si="196"/>
        <v>4.82</v>
      </c>
      <c r="J316" s="21">
        <f t="shared" si="198"/>
        <v>4.78</v>
      </c>
      <c r="K316" s="26">
        <f t="shared" si="199"/>
        <v>4.8022222222222224</v>
      </c>
      <c r="L316" s="26">
        <f t="shared" si="200"/>
        <v>2.2222222222222143E-2</v>
      </c>
      <c r="M316" s="65">
        <f t="shared" si="201"/>
        <v>-1.7777777777777892E-2</v>
      </c>
      <c r="O316" s="14">
        <f t="shared" si="190"/>
        <v>0.78970661802040854</v>
      </c>
      <c r="P316" s="57">
        <f t="shared" si="185"/>
        <v>3.0100000000000001E-3</v>
      </c>
      <c r="U316" s="20">
        <f t="shared" si="210"/>
        <v>-1.680567291362987</v>
      </c>
      <c r="V316" s="20">
        <f t="shared" si="210"/>
        <v>-1.6782472039329441</v>
      </c>
      <c r="W316" s="21">
        <f t="shared" si="202"/>
        <v>3.6850000000000001</v>
      </c>
      <c r="X316" s="21">
        <f t="shared" si="204"/>
        <v>3.6566666666666667</v>
      </c>
      <c r="Y316" s="26">
        <f t="shared" si="205"/>
        <v>3.8177777777777777</v>
      </c>
      <c r="Z316" s="26">
        <f t="shared" si="206"/>
        <v>0.16111111111111098</v>
      </c>
      <c r="AA316" s="65">
        <f t="shared" si="207"/>
        <v>0.13277777777777766</v>
      </c>
      <c r="AB316" s="36"/>
      <c r="AC316" s="14"/>
      <c r="AD316" s="57"/>
      <c r="AE316" s="41"/>
      <c r="AF316" s="14"/>
      <c r="AI316" s="20">
        <f t="shared" si="187"/>
        <v>-1.0263026360890057</v>
      </c>
      <c r="AJ316" s="20">
        <f t="shared" si="188"/>
        <v>-1.0193423737988758</v>
      </c>
      <c r="AK316" s="21">
        <f t="shared" si="189"/>
        <v>3.7728571428571436</v>
      </c>
      <c r="AL316" s="21">
        <f t="shared" si="191"/>
        <v>4.0428571428571436</v>
      </c>
      <c r="AM316" s="26">
        <f t="shared" si="192"/>
        <v>3.9771957671957683</v>
      </c>
      <c r="AN316" s="26">
        <f t="shared" si="193"/>
        <v>-6.566137566137531E-2</v>
      </c>
      <c r="AO316" s="65">
        <f t="shared" si="194"/>
        <v>0.20433862433862471</v>
      </c>
      <c r="AP316" s="36"/>
      <c r="AQ316" s="14">
        <f t="shared" si="183"/>
        <v>-0.89717215466435962</v>
      </c>
      <c r="AR316" s="57">
        <f t="shared" si="195"/>
        <v>-3.9600000000000003E-2</v>
      </c>
      <c r="AS316" s="14"/>
      <c r="AT316" s="14"/>
      <c r="AU316" s="23"/>
      <c r="AV316" s="9"/>
      <c r="AW316" s="9"/>
      <c r="AX316" s="9"/>
      <c r="BA316" s="9"/>
      <c r="BB316" s="9"/>
      <c r="BC316" s="9"/>
      <c r="BD316" s="38"/>
      <c r="BE316" s="9"/>
      <c r="BF316" s="9"/>
      <c r="BG316" s="9"/>
      <c r="BH316" s="9"/>
      <c r="BI316" s="9"/>
    </row>
    <row r="317" spans="1:61" ht="15.75">
      <c r="A317" s="70">
        <f t="shared" si="184"/>
        <v>4.9999999999998934E-3</v>
      </c>
      <c r="B317" s="5">
        <v>-3.7450000000000001</v>
      </c>
      <c r="C317" s="75">
        <v>3.2</v>
      </c>
      <c r="D317" s="75">
        <v>0.05</v>
      </c>
      <c r="G317" s="20">
        <f t="shared" si="208"/>
        <v>-0.14312268756763358</v>
      </c>
      <c r="H317" s="85">
        <f t="shared" si="209"/>
        <v>-0.14234932509095255</v>
      </c>
      <c r="I317" s="21">
        <f t="shared" si="196"/>
        <v>4.7650000000000006</v>
      </c>
      <c r="J317" s="21">
        <f t="shared" si="198"/>
        <v>4.7983333333333329</v>
      </c>
      <c r="K317" s="26">
        <f t="shared" si="199"/>
        <v>4.8099999999999996</v>
      </c>
      <c r="L317" s="26">
        <f t="shared" si="200"/>
        <v>1.1666666666666714E-2</v>
      </c>
      <c r="M317" s="65">
        <f t="shared" si="201"/>
        <v>4.4999999999999041E-2</v>
      </c>
      <c r="O317" s="14">
        <f t="shared" si="190"/>
        <v>0.21061001284619474</v>
      </c>
      <c r="P317" s="57">
        <f t="shared" si="185"/>
        <v>3.0100000000000001E-3</v>
      </c>
      <c r="U317" s="20">
        <f t="shared" si="210"/>
        <v>-1.6759271165029008</v>
      </c>
      <c r="V317" s="20">
        <f t="shared" si="210"/>
        <v>-1.673607029072858</v>
      </c>
      <c r="W317" s="21">
        <f t="shared" si="202"/>
        <v>3.7050000000000001</v>
      </c>
      <c r="X317" s="21">
        <f t="shared" si="204"/>
        <v>3.7616666666666667</v>
      </c>
      <c r="Y317" s="26">
        <f t="shared" si="205"/>
        <v>3.8716666666666666</v>
      </c>
      <c r="Z317" s="26">
        <f t="shared" si="206"/>
        <v>0.10999999999999988</v>
      </c>
      <c r="AA317" s="65">
        <f t="shared" si="207"/>
        <v>0.16666666666666652</v>
      </c>
      <c r="AB317" s="36"/>
      <c r="AC317" s="14"/>
      <c r="AD317" s="57"/>
      <c r="AE317" s="41"/>
      <c r="AF317" s="14"/>
      <c r="AI317" s="20">
        <f t="shared" si="187"/>
        <v>-1.0123821115087472</v>
      </c>
      <c r="AJ317" s="20">
        <f t="shared" si="188"/>
        <v>-1.0054218492186173</v>
      </c>
      <c r="AK317" s="21">
        <f t="shared" si="189"/>
        <v>4.1514285714285712</v>
      </c>
      <c r="AL317" s="21">
        <f t="shared" si="191"/>
        <v>3.9861904761904761</v>
      </c>
      <c r="AM317" s="26">
        <f t="shared" si="192"/>
        <v>3.9788888888888891</v>
      </c>
      <c r="AN317" s="26">
        <f t="shared" si="193"/>
        <v>-7.3015873015869204E-3</v>
      </c>
      <c r="AO317" s="65">
        <f t="shared" si="194"/>
        <v>-0.1725396825396821</v>
      </c>
      <c r="AP317" s="36"/>
      <c r="AQ317" s="14">
        <f t="shared" si="183"/>
        <v>-0.40336665544475686</v>
      </c>
      <c r="AR317" s="57">
        <f t="shared" si="195"/>
        <v>-3.9600000000000003E-2</v>
      </c>
      <c r="AS317" s="14"/>
      <c r="AT317" s="14"/>
      <c r="AU317" s="23"/>
      <c r="AV317" s="9"/>
      <c r="AW317" s="9"/>
      <c r="AX317" s="9"/>
      <c r="BA317" s="9"/>
      <c r="BB317" s="9"/>
      <c r="BC317" s="9"/>
      <c r="BD317" s="38"/>
      <c r="BE317" s="9"/>
      <c r="BF317" s="9"/>
      <c r="BG317" s="9"/>
      <c r="BH317" s="9"/>
      <c r="BI317" s="9"/>
    </row>
    <row r="318" spans="1:61" ht="15.75">
      <c r="A318" s="70">
        <f t="shared" si="184"/>
        <v>4.9999999999998934E-3</v>
      </c>
      <c r="B318" s="5">
        <v>-3.74</v>
      </c>
      <c r="C318" s="75">
        <v>2.96</v>
      </c>
      <c r="D318" s="75">
        <v>0.04</v>
      </c>
      <c r="G318" s="20">
        <f t="shared" si="208"/>
        <v>-0.14157596261427152</v>
      </c>
      <c r="H318" s="85">
        <f t="shared" si="209"/>
        <v>-0.14080260013759049</v>
      </c>
      <c r="I318" s="21">
        <f t="shared" si="196"/>
        <v>4.8099999999999996</v>
      </c>
      <c r="J318" s="21">
        <f t="shared" si="198"/>
        <v>4.833333333333333</v>
      </c>
      <c r="K318" s="26">
        <f t="shared" si="199"/>
        <v>4.815555555555556</v>
      </c>
      <c r="L318" s="26">
        <f t="shared" si="200"/>
        <v>-1.7777777777777004E-2</v>
      </c>
      <c r="M318" s="65">
        <f t="shared" si="201"/>
        <v>5.555555555556424E-3</v>
      </c>
      <c r="O318" s="14">
        <f t="shared" si="190"/>
        <v>-0.46703335800832207</v>
      </c>
      <c r="P318" s="57">
        <f t="shared" si="185"/>
        <v>3.0100000000000001E-3</v>
      </c>
      <c r="U318" s="20">
        <f t="shared" si="210"/>
        <v>-1.6712869416428147</v>
      </c>
      <c r="V318" s="20">
        <f t="shared" si="210"/>
        <v>-1.6689668542127718</v>
      </c>
      <c r="W318" s="21">
        <f t="shared" si="202"/>
        <v>3.895</v>
      </c>
      <c r="X318" s="21">
        <f t="shared" si="204"/>
        <v>3.9016666666666668</v>
      </c>
      <c r="Y318" s="26">
        <f t="shared" si="205"/>
        <v>3.9250000000000003</v>
      </c>
      <c r="Z318" s="26">
        <f t="shared" si="206"/>
        <v>2.3333333333333428E-2</v>
      </c>
      <c r="AA318" s="65">
        <f t="shared" si="207"/>
        <v>3.0000000000000249E-2</v>
      </c>
      <c r="AB318" s="36"/>
      <c r="AC318" s="14"/>
      <c r="AD318" s="57"/>
      <c r="AE318" s="41"/>
      <c r="AF318" s="14"/>
      <c r="AI318" s="20">
        <f t="shared" si="187"/>
        <v>-0.99846158692848885</v>
      </c>
      <c r="AJ318" s="20">
        <f t="shared" si="188"/>
        <v>-0.99150132463835894</v>
      </c>
      <c r="AK318" s="21">
        <f t="shared" si="189"/>
        <v>4.0342857142857147</v>
      </c>
      <c r="AL318" s="21">
        <f t="shared" si="191"/>
        <v>4.0257142857142858</v>
      </c>
      <c r="AM318" s="26">
        <f t="shared" si="192"/>
        <v>3.9911111111111115</v>
      </c>
      <c r="AN318" s="26">
        <f t="shared" si="193"/>
        <v>-3.4603174603174303E-2</v>
      </c>
      <c r="AO318" s="65">
        <f t="shared" si="194"/>
        <v>-4.3174603174603199E-2</v>
      </c>
      <c r="AP318" s="36"/>
      <c r="AQ318" s="14">
        <f t="shared" si="183"/>
        <v>0.27917858477846907</v>
      </c>
      <c r="AR318" s="57">
        <f t="shared" si="195"/>
        <v>-3.9600000000000003E-2</v>
      </c>
      <c r="AS318" s="14"/>
      <c r="AT318" s="14"/>
      <c r="AU318" s="23"/>
      <c r="AV318" s="9"/>
      <c r="AW318" s="9"/>
      <c r="AX318" s="9"/>
      <c r="BA318" s="9"/>
      <c r="BB318" s="9"/>
      <c r="BC318" s="9"/>
      <c r="BD318" s="38"/>
      <c r="BE318" s="9"/>
      <c r="BF318" s="9"/>
      <c r="BG318" s="9"/>
      <c r="BH318" s="9"/>
      <c r="BI318" s="9"/>
    </row>
    <row r="319" spans="1:61" ht="15.75">
      <c r="A319" s="70">
        <f t="shared" si="184"/>
        <v>5.0000000000003375E-3</v>
      </c>
      <c r="B319" s="5">
        <v>-3.7349999999999999</v>
      </c>
      <c r="C319" s="75">
        <v>2.93</v>
      </c>
      <c r="D319" s="75">
        <v>0.04</v>
      </c>
      <c r="G319" s="20">
        <f t="shared" si="208"/>
        <v>-0.14002923766090947</v>
      </c>
      <c r="H319" s="85">
        <f t="shared" si="209"/>
        <v>-0.13925587518422844</v>
      </c>
      <c r="I319" s="21">
        <f t="shared" si="196"/>
        <v>4.9250000000000007</v>
      </c>
      <c r="J319" s="21">
        <f t="shared" si="198"/>
        <v>4.8599999999999994</v>
      </c>
      <c r="K319" s="26">
        <f t="shared" si="199"/>
        <v>4.7699999999999996</v>
      </c>
      <c r="L319" s="26">
        <f t="shared" si="200"/>
        <v>-8.9999999999999858E-2</v>
      </c>
      <c r="M319" s="65">
        <f t="shared" si="201"/>
        <v>-0.15500000000000114</v>
      </c>
      <c r="O319" s="14">
        <f t="shared" si="190"/>
        <v>-0.9261466301531337</v>
      </c>
      <c r="P319" s="57">
        <f t="shared" si="185"/>
        <v>3.0100000000000001E-3</v>
      </c>
      <c r="U319" s="20">
        <f t="shared" si="210"/>
        <v>-1.6666467667827285</v>
      </c>
      <c r="V319" s="20">
        <f t="shared" si="210"/>
        <v>-1.6643266793526856</v>
      </c>
      <c r="W319" s="21">
        <f t="shared" si="202"/>
        <v>4.1050000000000004</v>
      </c>
      <c r="X319" s="21">
        <f t="shared" si="204"/>
        <v>4.04</v>
      </c>
      <c r="Y319" s="26">
        <f t="shared" si="205"/>
        <v>3.9661111111111111</v>
      </c>
      <c r="Z319" s="26">
        <f t="shared" si="206"/>
        <v>-7.3888888888888893E-2</v>
      </c>
      <c r="AA319" s="65">
        <f t="shared" si="207"/>
        <v>-0.13888888888888928</v>
      </c>
      <c r="AB319" s="36"/>
      <c r="AC319" s="14"/>
      <c r="AD319" s="57"/>
      <c r="AE319" s="41"/>
      <c r="AF319" s="14"/>
      <c r="AI319" s="20">
        <f t="shared" si="187"/>
        <v>-0.98454106234823047</v>
      </c>
      <c r="AJ319" s="20">
        <f t="shared" si="188"/>
        <v>-0.97758080005810055</v>
      </c>
      <c r="AK319" s="21">
        <f t="shared" si="189"/>
        <v>3.8914285714285719</v>
      </c>
      <c r="AL319" s="21">
        <f t="shared" si="191"/>
        <v>4.0461904761904774</v>
      </c>
      <c r="AM319" s="26">
        <f t="shared" si="192"/>
        <v>4.0028571428571427</v>
      </c>
      <c r="AN319" s="26">
        <f t="shared" si="193"/>
        <v>-4.3333333333334778E-2</v>
      </c>
      <c r="AO319" s="65">
        <f t="shared" si="194"/>
        <v>0.11142857142857077</v>
      </c>
      <c r="AP319" s="36"/>
      <c r="AQ319" s="14">
        <f t="shared" si="183"/>
        <v>0.83109306245948666</v>
      </c>
      <c r="AR319" s="57">
        <f t="shared" si="195"/>
        <v>-3.9600000000000003E-2</v>
      </c>
      <c r="AS319" s="14"/>
      <c r="AT319" s="14"/>
      <c r="AU319" s="23"/>
      <c r="AV319" s="9"/>
      <c r="AW319" s="9"/>
      <c r="AX319" s="9"/>
      <c r="BA319" s="9"/>
      <c r="BB319" s="9"/>
      <c r="BC319" s="9"/>
      <c r="BD319" s="38"/>
      <c r="BE319" s="9"/>
      <c r="BF319" s="9"/>
      <c r="BG319" s="9"/>
      <c r="BH319" s="9"/>
      <c r="BI319" s="9"/>
    </row>
    <row r="320" spans="1:61" ht="15.75">
      <c r="A320" s="70">
        <f t="shared" si="184"/>
        <v>4.9999999999998934E-3</v>
      </c>
      <c r="B320" s="5">
        <v>-3.73</v>
      </c>
      <c r="C320" s="75">
        <v>3</v>
      </c>
      <c r="D320" s="75">
        <v>0.04</v>
      </c>
      <c r="G320" s="20">
        <f t="shared" si="208"/>
        <v>-0.13848251270754741</v>
      </c>
      <c r="H320" s="85">
        <f t="shared" si="209"/>
        <v>-0.13770915023086638</v>
      </c>
      <c r="I320" s="21">
        <f t="shared" si="196"/>
        <v>4.8449999999999998</v>
      </c>
      <c r="J320" s="21">
        <f t="shared" si="198"/>
        <v>4.8633333333333333</v>
      </c>
      <c r="K320" s="26">
        <f t="shared" si="199"/>
        <v>4.6866666666666665</v>
      </c>
      <c r="L320" s="26">
        <f t="shared" si="200"/>
        <v>-0.17666666666666675</v>
      </c>
      <c r="M320" s="65">
        <f t="shared" si="201"/>
        <v>-0.15833333333333321</v>
      </c>
      <c r="O320" s="14">
        <f t="shared" si="190"/>
        <v>-0.95190560107602351</v>
      </c>
      <c r="P320" s="57">
        <f t="shared" si="185"/>
        <v>3.0100000000000001E-3</v>
      </c>
      <c r="U320" s="20">
        <f t="shared" si="210"/>
        <v>-1.6620065919226423</v>
      </c>
      <c r="V320" s="20">
        <f t="shared" si="210"/>
        <v>-1.6596865044925995</v>
      </c>
      <c r="W320" s="21">
        <f t="shared" si="202"/>
        <v>4.12</v>
      </c>
      <c r="X320" s="21">
        <f t="shared" si="204"/>
        <v>4.1683333333333339</v>
      </c>
      <c r="Y320" s="26">
        <f t="shared" si="205"/>
        <v>3.9883333333333337</v>
      </c>
      <c r="Z320" s="26">
        <f t="shared" si="206"/>
        <v>-0.18000000000000016</v>
      </c>
      <c r="AA320" s="65">
        <f t="shared" si="207"/>
        <v>-0.13166666666666638</v>
      </c>
      <c r="AB320" s="36"/>
      <c r="AC320" s="14"/>
      <c r="AD320" s="57"/>
      <c r="AE320" s="41"/>
      <c r="AF320" s="14"/>
      <c r="AI320" s="20">
        <f t="shared" si="187"/>
        <v>-0.97062053776797208</v>
      </c>
      <c r="AJ320" s="20">
        <f t="shared" si="188"/>
        <v>-0.96366027547784217</v>
      </c>
      <c r="AK320" s="21">
        <f t="shared" si="189"/>
        <v>4.2128571428571435</v>
      </c>
      <c r="AL320" s="21">
        <f t="shared" si="191"/>
        <v>3.8509523809523816</v>
      </c>
      <c r="AM320" s="26">
        <f t="shared" si="192"/>
        <v>3.9885714285714289</v>
      </c>
      <c r="AN320" s="26">
        <f t="shared" si="193"/>
        <v>0.13761904761904731</v>
      </c>
      <c r="AO320" s="65">
        <f t="shared" si="194"/>
        <v>-0.22428571428571464</v>
      </c>
      <c r="AP320" s="36"/>
      <c r="AQ320" s="14">
        <f t="shared" si="183"/>
        <v>0.99412985964518485</v>
      </c>
      <c r="AR320" s="57">
        <f t="shared" si="195"/>
        <v>-3.9600000000000003E-2</v>
      </c>
      <c r="AS320" s="14"/>
      <c r="AT320" s="14"/>
      <c r="AU320" s="23"/>
      <c r="AV320" s="9"/>
      <c r="AW320" s="9"/>
      <c r="AX320" s="9"/>
      <c r="BA320" s="9"/>
      <c r="BB320" s="9"/>
      <c r="BC320" s="9"/>
      <c r="BD320" s="38"/>
      <c r="BE320" s="9"/>
      <c r="BF320" s="9"/>
      <c r="BG320" s="9"/>
      <c r="BH320" s="9"/>
      <c r="BI320" s="9"/>
    </row>
    <row r="321" spans="1:61" ht="15.75">
      <c r="A321" s="70">
        <f t="shared" si="184"/>
        <v>4.9999999999998934E-3</v>
      </c>
      <c r="B321" s="5">
        <v>-3.7250000000000001</v>
      </c>
      <c r="C321" s="75">
        <v>2.83</v>
      </c>
      <c r="D321" s="75">
        <v>0.06</v>
      </c>
      <c r="G321" s="20">
        <f t="shared" si="208"/>
        <v>-0.13693578775418536</v>
      </c>
      <c r="H321" s="85">
        <f t="shared" si="209"/>
        <v>-0.13616242527750433</v>
      </c>
      <c r="I321" s="21">
        <f t="shared" si="196"/>
        <v>4.82</v>
      </c>
      <c r="J321" s="21">
        <f t="shared" si="198"/>
        <v>4.8150000000000004</v>
      </c>
      <c r="K321" s="26">
        <f t="shared" si="199"/>
        <v>4.5588888888888901</v>
      </c>
      <c r="L321" s="26">
        <f t="shared" si="200"/>
        <v>-0.25611111111111029</v>
      </c>
      <c r="M321" s="65">
        <f t="shared" si="201"/>
        <v>-0.26111111111111018</v>
      </c>
      <c r="O321" s="14">
        <f t="shared" si="190"/>
        <v>-0.53225736200309826</v>
      </c>
      <c r="P321" s="57">
        <f t="shared" si="185"/>
        <v>3.0100000000000001E-3</v>
      </c>
      <c r="U321" s="20">
        <f t="shared" si="210"/>
        <v>-1.6573664170625562</v>
      </c>
      <c r="V321" s="20">
        <f t="shared" si="210"/>
        <v>-1.6550463296325133</v>
      </c>
      <c r="W321" s="21">
        <f t="shared" si="202"/>
        <v>4.28</v>
      </c>
      <c r="X321" s="21">
        <f t="shared" si="204"/>
        <v>4.2050000000000001</v>
      </c>
      <c r="Y321" s="26">
        <f t="shared" si="205"/>
        <v>3.9766666666666666</v>
      </c>
      <c r="Z321" s="26">
        <f t="shared" si="206"/>
        <v>-0.2283333333333335</v>
      </c>
      <c r="AA321" s="65">
        <f t="shared" si="207"/>
        <v>-0.30333333333333368</v>
      </c>
      <c r="AB321" s="36"/>
      <c r="AC321" s="14"/>
      <c r="AD321" s="57"/>
      <c r="AE321" s="41"/>
      <c r="AF321" s="14"/>
      <c r="AI321" s="20">
        <f t="shared" si="187"/>
        <v>-0.95670001318771369</v>
      </c>
      <c r="AJ321" s="20">
        <f t="shared" si="188"/>
        <v>-0.94973975089758378</v>
      </c>
      <c r="AK321" s="21">
        <f t="shared" si="189"/>
        <v>3.448571428571428</v>
      </c>
      <c r="AL321" s="21">
        <f t="shared" si="191"/>
        <v>3.8685714285714283</v>
      </c>
      <c r="AM321" s="26">
        <f t="shared" si="192"/>
        <v>4.0549206349206353</v>
      </c>
      <c r="AN321" s="26">
        <f t="shared" si="193"/>
        <v>0.18634920634920693</v>
      </c>
      <c r="AO321" s="65">
        <f t="shared" si="194"/>
        <v>0.6063492063492073</v>
      </c>
      <c r="AP321" s="36"/>
      <c r="AQ321" s="14">
        <f t="shared" si="183"/>
        <v>0.69200224698020241</v>
      </c>
      <c r="AR321" s="57">
        <f t="shared" si="195"/>
        <v>-3.9600000000000003E-2</v>
      </c>
      <c r="AS321" s="14"/>
      <c r="AT321" s="14"/>
      <c r="AU321" s="23"/>
      <c r="AV321" s="9"/>
      <c r="AW321" s="9"/>
      <c r="AX321" s="9"/>
      <c r="BA321" s="9"/>
      <c r="BB321" s="9"/>
      <c r="BC321" s="9"/>
      <c r="BD321" s="38"/>
      <c r="BE321" s="9"/>
      <c r="BF321" s="9"/>
      <c r="BG321" s="9"/>
      <c r="BH321" s="9"/>
      <c r="BI321" s="9"/>
    </row>
    <row r="322" spans="1:61" ht="15.75">
      <c r="A322" s="70">
        <f t="shared" si="184"/>
        <v>4.9999999999998934E-3</v>
      </c>
      <c r="B322" s="5">
        <v>-3.72</v>
      </c>
      <c r="C322" s="75">
        <v>2.97</v>
      </c>
      <c r="D322" s="75">
        <v>0.04</v>
      </c>
      <c r="G322" s="20">
        <f t="shared" si="208"/>
        <v>-0.1353890628008233</v>
      </c>
      <c r="H322" s="85">
        <f t="shared" si="209"/>
        <v>-0.13461570032414227</v>
      </c>
      <c r="I322" s="21">
        <f t="shared" si="196"/>
        <v>4.78</v>
      </c>
      <c r="J322" s="21">
        <f t="shared" si="198"/>
        <v>4.6700000000000008</v>
      </c>
      <c r="K322" s="26">
        <f t="shared" si="199"/>
        <v>4.4522222222222219</v>
      </c>
      <c r="L322" s="26">
        <f t="shared" si="200"/>
        <v>-0.21777777777777896</v>
      </c>
      <c r="M322" s="65">
        <f t="shared" si="201"/>
        <v>-0.32777777777777839</v>
      </c>
      <c r="O322" s="14">
        <f t="shared" si="190"/>
        <v>0.13644001213274848</v>
      </c>
      <c r="P322" s="57">
        <f t="shared" si="185"/>
        <v>3.0100000000000001E-3</v>
      </c>
      <c r="U322" s="20">
        <f t="shared" si="210"/>
        <v>-1.65272624220247</v>
      </c>
      <c r="V322" s="20">
        <f t="shared" si="210"/>
        <v>-1.6504061547724271</v>
      </c>
      <c r="W322" s="21">
        <f t="shared" si="202"/>
        <v>4.2149999999999999</v>
      </c>
      <c r="X322" s="21">
        <f t="shared" si="204"/>
        <v>4.2016666666666671</v>
      </c>
      <c r="Y322" s="26">
        <f t="shared" si="205"/>
        <v>3.9605555555555561</v>
      </c>
      <c r="Z322" s="26">
        <f t="shared" si="206"/>
        <v>-0.24111111111111105</v>
      </c>
      <c r="AA322" s="65">
        <f t="shared" si="207"/>
        <v>-0.25444444444444381</v>
      </c>
      <c r="AB322" s="36"/>
      <c r="AC322" s="14"/>
      <c r="AD322" s="57"/>
      <c r="AE322" s="41"/>
      <c r="AF322" s="14"/>
      <c r="AI322" s="20">
        <f t="shared" si="187"/>
        <v>-0.94277948860745531</v>
      </c>
      <c r="AJ322" s="20">
        <f t="shared" si="188"/>
        <v>-0.93581922631732539</v>
      </c>
      <c r="AK322" s="21">
        <f t="shared" si="189"/>
        <v>3.9442857142857144</v>
      </c>
      <c r="AL322" s="21">
        <f t="shared" si="191"/>
        <v>3.9195238095238096</v>
      </c>
      <c r="AM322" s="26">
        <f t="shared" si="192"/>
        <v>4.1015873015873012</v>
      </c>
      <c r="AN322" s="26">
        <f t="shared" si="193"/>
        <v>0.18206349206349159</v>
      </c>
      <c r="AO322" s="65">
        <f t="shared" si="194"/>
        <v>0.15730158730158683</v>
      </c>
      <c r="AP322" s="36"/>
      <c r="AQ322" s="14">
        <f t="shared" si="183"/>
        <v>6.60790922048764E-2</v>
      </c>
      <c r="AR322" s="57">
        <f t="shared" si="195"/>
        <v>-3.9600000000000003E-2</v>
      </c>
      <c r="AS322" s="14"/>
      <c r="AT322" s="14"/>
      <c r="AU322" s="23"/>
      <c r="AV322" s="9"/>
      <c r="AW322" s="9"/>
      <c r="AX322" s="9"/>
      <c r="BA322" s="9"/>
      <c r="BB322" s="9"/>
      <c r="BC322" s="9"/>
      <c r="BD322" s="38"/>
      <c r="BE322" s="9"/>
      <c r="BF322" s="9"/>
      <c r="BG322" s="9"/>
      <c r="BH322" s="9"/>
      <c r="BI322" s="9"/>
    </row>
    <row r="323" spans="1:61" ht="15.75">
      <c r="A323" s="70">
        <f t="shared" si="184"/>
        <v>5.0000000000003375E-3</v>
      </c>
      <c r="B323" s="5">
        <v>-3.7149999999999999</v>
      </c>
      <c r="C323" s="75">
        <v>3.29</v>
      </c>
      <c r="D323" s="75">
        <v>0.04</v>
      </c>
      <c r="G323" s="20">
        <f t="shared" si="208"/>
        <v>-0.13384233784746125</v>
      </c>
      <c r="H323" s="85">
        <f t="shared" si="209"/>
        <v>-0.13306897537078022</v>
      </c>
      <c r="I323" s="21">
        <f t="shared" si="196"/>
        <v>4.41</v>
      </c>
      <c r="J323" s="21">
        <f t="shared" si="198"/>
        <v>4.3983333333333334</v>
      </c>
      <c r="K323" s="26">
        <f t="shared" si="199"/>
        <v>4.2922222222222217</v>
      </c>
      <c r="L323" s="26">
        <f t="shared" si="200"/>
        <v>-0.10611111111111171</v>
      </c>
      <c r="M323" s="65">
        <f t="shared" si="201"/>
        <v>-0.11777777777777843</v>
      </c>
      <c r="O323" s="14">
        <f t="shared" si="190"/>
        <v>0.74129558822985298</v>
      </c>
      <c r="P323" s="57">
        <f t="shared" si="185"/>
        <v>3.0100000000000001E-3</v>
      </c>
      <c r="U323" s="20">
        <f t="shared" si="210"/>
        <v>-1.6480860673423838</v>
      </c>
      <c r="V323" s="20">
        <f t="shared" si="210"/>
        <v>-1.645765979912341</v>
      </c>
      <c r="W323" s="21">
        <f t="shared" si="202"/>
        <v>4.1099999999999994</v>
      </c>
      <c r="X323" s="21">
        <f t="shared" si="204"/>
        <v>4.0350000000000001</v>
      </c>
      <c r="Y323" s="26">
        <f t="shared" si="205"/>
        <v>3.9594444444444452</v>
      </c>
      <c r="Z323" s="26">
        <f t="shared" si="206"/>
        <v>-7.5555555555554932E-2</v>
      </c>
      <c r="AA323" s="65">
        <f t="shared" si="207"/>
        <v>-0.15055555555555422</v>
      </c>
      <c r="AB323" s="36"/>
      <c r="AC323" s="14"/>
      <c r="AD323" s="57"/>
      <c r="AE323" s="41"/>
      <c r="AF323" s="14"/>
      <c r="AI323" s="20">
        <f t="shared" si="187"/>
        <v>-0.92885896402719692</v>
      </c>
      <c r="AJ323" s="20">
        <f t="shared" si="188"/>
        <v>-0.92189870173706701</v>
      </c>
      <c r="AK323" s="21">
        <f t="shared" si="189"/>
        <v>4.3657142857142857</v>
      </c>
      <c r="AL323" s="21">
        <f t="shared" si="191"/>
        <v>4.128571428571429</v>
      </c>
      <c r="AM323" s="26">
        <f t="shared" si="192"/>
        <v>4.1020634920634924</v>
      </c>
      <c r="AN323" s="26">
        <f t="shared" si="193"/>
        <v>-2.6507936507936591E-2</v>
      </c>
      <c r="AO323" s="65">
        <f t="shared" si="194"/>
        <v>-0.26365079365079325</v>
      </c>
      <c r="AP323" s="36"/>
      <c r="AQ323" s="14">
        <f t="shared" ref="AQ323:AQ386" si="211" xml:space="preserve"> SIN((2*PI()*(AJ323+AR323)/0.125284721222326) + 1.728475865)</f>
        <v>-0.59076320420041806</v>
      </c>
      <c r="AR323" s="57">
        <f t="shared" si="195"/>
        <v>-3.9600000000000003E-2</v>
      </c>
      <c r="AS323" s="14"/>
      <c r="AT323" s="14"/>
      <c r="AU323" s="23"/>
      <c r="AV323" s="9"/>
      <c r="AW323" s="9"/>
      <c r="AX323" s="9"/>
      <c r="BA323" s="9"/>
      <c r="BB323" s="9"/>
      <c r="BC323" s="9"/>
      <c r="BD323" s="38"/>
      <c r="BE323" s="9"/>
      <c r="BF323" s="9"/>
      <c r="BG323" s="9"/>
      <c r="BH323" s="9"/>
      <c r="BI323" s="9"/>
    </row>
    <row r="324" spans="1:61" ht="15.75">
      <c r="A324" s="70">
        <f t="shared" ref="A324:A387" si="212">B324-B323</f>
        <v>4.9999999999998934E-3</v>
      </c>
      <c r="B324" s="5">
        <v>-3.71</v>
      </c>
      <c r="C324" s="75">
        <v>3.28</v>
      </c>
      <c r="D324" s="75">
        <v>0.05</v>
      </c>
      <c r="G324" s="20">
        <f t="shared" si="208"/>
        <v>-0.13229561289409919</v>
      </c>
      <c r="H324" s="85">
        <f t="shared" si="209"/>
        <v>-0.13152225041741816</v>
      </c>
      <c r="I324" s="21">
        <f t="shared" si="196"/>
        <v>4.0049999999999999</v>
      </c>
      <c r="J324" s="21">
        <f t="shared" si="198"/>
        <v>4.0283333333333333</v>
      </c>
      <c r="K324" s="26">
        <f t="shared" si="199"/>
        <v>4.0949999999999998</v>
      </c>
      <c r="L324" s="26">
        <f t="shared" si="200"/>
        <v>6.666666666666643E-2</v>
      </c>
      <c r="M324" s="65">
        <f t="shared" si="201"/>
        <v>8.9999999999999858E-2</v>
      </c>
      <c r="O324" s="14">
        <f t="shared" si="190"/>
        <v>0.99929072001143138</v>
      </c>
      <c r="P324" s="57">
        <f t="shared" ref="P324:P387" si="213">P323</f>
        <v>3.0100000000000001E-3</v>
      </c>
      <c r="U324" s="20">
        <f t="shared" ref="U324:V339" si="214">U323 + 0.00464017486008615</f>
        <v>-1.6434458924822977</v>
      </c>
      <c r="V324" s="20">
        <f t="shared" si="214"/>
        <v>-1.6411258050522548</v>
      </c>
      <c r="W324" s="21">
        <f t="shared" si="202"/>
        <v>3.7800000000000002</v>
      </c>
      <c r="X324" s="21">
        <f t="shared" si="204"/>
        <v>3.8233333333333328</v>
      </c>
      <c r="Y324" s="26">
        <f t="shared" si="205"/>
        <v>3.9122222222222223</v>
      </c>
      <c r="Z324" s="26">
        <f t="shared" si="206"/>
        <v>8.8888888888889461E-2</v>
      </c>
      <c r="AA324" s="65">
        <f t="shared" si="207"/>
        <v>0.13222222222222202</v>
      </c>
      <c r="AB324" s="36"/>
      <c r="AC324" s="14"/>
      <c r="AD324" s="57"/>
      <c r="AE324" s="41"/>
      <c r="AF324" s="14"/>
      <c r="AI324" s="20">
        <f t="shared" ref="AI324:AI387" si="215">AI323 + 0.0139205245802584</f>
        <v>-0.91493843944693853</v>
      </c>
      <c r="AJ324" s="20">
        <f t="shared" ref="AJ324:AJ387" si="216">AJ323 + 0.0139205245802584</f>
        <v>-0.90797817715680862</v>
      </c>
      <c r="AK324" s="21">
        <f t="shared" si="189"/>
        <v>4.0757142857142856</v>
      </c>
      <c r="AL324" s="21">
        <f t="shared" si="191"/>
        <v>4.2704761904761908</v>
      </c>
      <c r="AM324" s="26">
        <f t="shared" si="192"/>
        <v>4.0644444444444447</v>
      </c>
      <c r="AN324" s="26">
        <f t="shared" si="193"/>
        <v>-0.20603174603174601</v>
      </c>
      <c r="AO324" s="65">
        <f t="shared" si="194"/>
        <v>-1.1269841269840875E-2</v>
      </c>
      <c r="AP324" s="36"/>
      <c r="AQ324" s="14">
        <f t="shared" si="211"/>
        <v>-0.97118083175866177</v>
      </c>
      <c r="AR324" s="57">
        <f t="shared" si="195"/>
        <v>-3.9600000000000003E-2</v>
      </c>
      <c r="AS324" s="14"/>
      <c r="AT324" s="14"/>
      <c r="AU324" s="23"/>
      <c r="AV324" s="9"/>
      <c r="AW324" s="9"/>
      <c r="AX324" s="9"/>
      <c r="BA324" s="9"/>
      <c r="BB324" s="9"/>
      <c r="BC324" s="9"/>
      <c r="BD324" s="38"/>
      <c r="BE324" s="9"/>
      <c r="BF324" s="9"/>
      <c r="BG324" s="9"/>
      <c r="BH324" s="9"/>
      <c r="BI324" s="9"/>
    </row>
    <row r="325" spans="1:61" ht="15.75">
      <c r="A325" s="70">
        <f t="shared" si="212"/>
        <v>4.9999999999998934E-3</v>
      </c>
      <c r="B325" s="5">
        <v>-3.7050000000000001</v>
      </c>
      <c r="C325" s="75">
        <v>3.1</v>
      </c>
      <c r="D325" s="75">
        <v>0.04</v>
      </c>
      <c r="G325" s="20">
        <f t="shared" si="208"/>
        <v>-0.13074888794073714</v>
      </c>
      <c r="H325" s="85">
        <f t="shared" si="209"/>
        <v>-0.12997552546405611</v>
      </c>
      <c r="I325" s="21">
        <f t="shared" si="196"/>
        <v>3.67</v>
      </c>
      <c r="J325" s="21">
        <f t="shared" si="198"/>
        <v>3.8266666666666667</v>
      </c>
      <c r="K325" s="26">
        <f t="shared" si="199"/>
        <v>3.9200000000000008</v>
      </c>
      <c r="L325" s="26">
        <f t="shared" si="200"/>
        <v>9.3333333333334156E-2</v>
      </c>
      <c r="M325" s="65">
        <f t="shared" si="201"/>
        <v>0.25000000000000089</v>
      </c>
      <c r="O325" s="14">
        <f t="shared" si="190"/>
        <v>0.78970661802038256</v>
      </c>
      <c r="P325" s="57">
        <f t="shared" si="213"/>
        <v>3.0100000000000001E-3</v>
      </c>
      <c r="U325" s="20">
        <f t="shared" si="214"/>
        <v>-1.6388057176222115</v>
      </c>
      <c r="V325" s="20">
        <f t="shared" si="214"/>
        <v>-1.6364856301921686</v>
      </c>
      <c r="W325" s="21">
        <f t="shared" si="202"/>
        <v>3.58</v>
      </c>
      <c r="X325" s="21">
        <f t="shared" si="204"/>
        <v>3.64</v>
      </c>
      <c r="Y325" s="26">
        <f t="shared" si="205"/>
        <v>3.8738888888888892</v>
      </c>
      <c r="Z325" s="26">
        <f t="shared" si="206"/>
        <v>0.23388888888888903</v>
      </c>
      <c r="AA325" s="65">
        <f t="shared" si="207"/>
        <v>0.29388888888888909</v>
      </c>
      <c r="AB325" s="36"/>
      <c r="AC325" s="14"/>
      <c r="AD325" s="57"/>
      <c r="AE325" s="41"/>
      <c r="AF325" s="14"/>
      <c r="AI325" s="20">
        <f t="shared" si="215"/>
        <v>-0.90101791486668015</v>
      </c>
      <c r="AJ325" s="20">
        <f t="shared" si="216"/>
        <v>-0.89405765257655023</v>
      </c>
      <c r="AK325" s="21">
        <f t="shared" si="189"/>
        <v>4.37</v>
      </c>
      <c r="AL325" s="21">
        <f t="shared" si="191"/>
        <v>4.3390476190476184</v>
      </c>
      <c r="AM325" s="26">
        <f t="shared" si="192"/>
        <v>4.0301587301587301</v>
      </c>
      <c r="AN325" s="26">
        <f t="shared" si="193"/>
        <v>-0.30888888888888832</v>
      </c>
      <c r="AO325" s="65">
        <f t="shared" si="194"/>
        <v>-0.33984126984127005</v>
      </c>
      <c r="AP325" s="36"/>
      <c r="AQ325" s="14">
        <f t="shared" si="211"/>
        <v>-0.89717215466436595</v>
      </c>
      <c r="AR325" s="57">
        <f t="shared" si="195"/>
        <v>-3.9600000000000003E-2</v>
      </c>
      <c r="AS325" s="14"/>
      <c r="AT325" s="14"/>
      <c r="AU325" s="23"/>
      <c r="AV325" s="9"/>
      <c r="AW325" s="9"/>
      <c r="AX325" s="9"/>
      <c r="BA325" s="9"/>
      <c r="BB325" s="9"/>
      <c r="BC325" s="9"/>
      <c r="BD325" s="38"/>
      <c r="BE325" s="9"/>
      <c r="BF325" s="9"/>
      <c r="BG325" s="9"/>
      <c r="BH325" s="9"/>
      <c r="BI325" s="9"/>
    </row>
    <row r="326" spans="1:61" ht="15.75">
      <c r="A326" s="70">
        <f t="shared" si="212"/>
        <v>4.9999999999998934E-3</v>
      </c>
      <c r="B326" s="5">
        <v>-3.7</v>
      </c>
      <c r="C326" s="75">
        <v>3.05</v>
      </c>
      <c r="D326" s="75">
        <v>0.05</v>
      </c>
      <c r="G326" s="20">
        <f t="shared" si="208"/>
        <v>-0.12920216298737508</v>
      </c>
      <c r="H326" s="85">
        <f t="shared" si="209"/>
        <v>-0.12842880051069405</v>
      </c>
      <c r="I326" s="21">
        <f t="shared" si="196"/>
        <v>3.8049999999999997</v>
      </c>
      <c r="J326" s="21">
        <f t="shared" si="198"/>
        <v>3.6149999999999998</v>
      </c>
      <c r="K326" s="26">
        <f t="shared" si="199"/>
        <v>3.7333333333333334</v>
      </c>
      <c r="L326" s="26">
        <f t="shared" si="200"/>
        <v>0.11833333333333362</v>
      </c>
      <c r="M326" s="65">
        <f t="shared" si="201"/>
        <v>-7.1666666666666323E-2</v>
      </c>
      <c r="O326" s="14">
        <f t="shared" si="190"/>
        <v>0.2106100128461533</v>
      </c>
      <c r="P326" s="57">
        <f t="shared" si="213"/>
        <v>3.0100000000000001E-3</v>
      </c>
      <c r="U326" s="20">
        <f t="shared" si="214"/>
        <v>-1.6341655427621253</v>
      </c>
      <c r="V326" s="20">
        <f t="shared" si="214"/>
        <v>-1.6318454553320825</v>
      </c>
      <c r="W326" s="21">
        <f t="shared" si="202"/>
        <v>3.5599999999999996</v>
      </c>
      <c r="X326" s="21">
        <f t="shared" si="204"/>
        <v>3.6749999999999994</v>
      </c>
      <c r="Y326" s="26">
        <f t="shared" si="205"/>
        <v>3.8272222222222223</v>
      </c>
      <c r="Z326" s="26">
        <f t="shared" si="206"/>
        <v>0.15222222222222292</v>
      </c>
      <c r="AA326" s="65">
        <f t="shared" si="207"/>
        <v>0.26722222222222269</v>
      </c>
      <c r="AB326" s="36"/>
      <c r="AC326" s="14"/>
      <c r="AD326" s="57"/>
      <c r="AE326" s="41"/>
      <c r="AF326" s="14"/>
      <c r="AI326" s="20">
        <f t="shared" si="215"/>
        <v>-0.88709739028642176</v>
      </c>
      <c r="AJ326" s="20">
        <f t="shared" si="216"/>
        <v>-0.88013712799629185</v>
      </c>
      <c r="AK326" s="21">
        <f t="shared" si="189"/>
        <v>4.5714285714285712</v>
      </c>
      <c r="AL326" s="21">
        <f t="shared" si="191"/>
        <v>4.3266666666666662</v>
      </c>
      <c r="AM326" s="26">
        <f t="shared" si="192"/>
        <v>4.087936507936508</v>
      </c>
      <c r="AN326" s="26">
        <f t="shared" si="193"/>
        <v>-0.23873015873015824</v>
      </c>
      <c r="AO326" s="65">
        <f t="shared" si="194"/>
        <v>-0.4834920634920632</v>
      </c>
      <c r="AP326" s="36"/>
      <c r="AQ326" s="14">
        <f t="shared" si="211"/>
        <v>-0.40336665544477662</v>
      </c>
      <c r="AR326" s="57">
        <f t="shared" si="195"/>
        <v>-3.9600000000000003E-2</v>
      </c>
      <c r="AS326" s="14"/>
      <c r="AT326" s="14"/>
      <c r="AU326" s="23"/>
      <c r="AV326" s="9"/>
      <c r="AW326" s="9"/>
      <c r="AX326" s="9"/>
      <c r="BA326" s="9"/>
      <c r="BB326" s="9"/>
      <c r="BC326" s="9"/>
      <c r="BD326" s="38"/>
      <c r="BE326" s="9"/>
      <c r="BF326" s="9"/>
      <c r="BG326" s="9"/>
      <c r="BH326" s="9"/>
      <c r="BI326" s="9"/>
    </row>
    <row r="327" spans="1:61" ht="15.75">
      <c r="A327" s="70">
        <f t="shared" si="212"/>
        <v>5.0000000000003375E-3</v>
      </c>
      <c r="B327" s="5">
        <v>-3.6949999999999998</v>
      </c>
      <c r="C327" s="75">
        <v>3.02</v>
      </c>
      <c r="D327" s="75">
        <v>0.04</v>
      </c>
      <c r="G327" s="20">
        <f t="shared" si="208"/>
        <v>-0.12765543803401302</v>
      </c>
      <c r="H327" s="85">
        <f t="shared" si="209"/>
        <v>-0.126882075557332</v>
      </c>
      <c r="I327" s="21">
        <f t="shared" si="196"/>
        <v>3.37</v>
      </c>
      <c r="J327" s="21">
        <f t="shared" si="198"/>
        <v>3.4416666666666664</v>
      </c>
      <c r="K327" s="26">
        <f t="shared" si="199"/>
        <v>3.5649999999999995</v>
      </c>
      <c r="L327" s="26">
        <f t="shared" si="200"/>
        <v>0.12333333333333307</v>
      </c>
      <c r="M327" s="65">
        <f t="shared" si="201"/>
        <v>0.1949999999999994</v>
      </c>
      <c r="O327" s="14">
        <f t="shared" si="190"/>
        <v>-0.46703335800835327</v>
      </c>
      <c r="P327" s="57">
        <f t="shared" si="213"/>
        <v>3.0100000000000001E-3</v>
      </c>
      <c r="U327" s="20">
        <f t="shared" si="214"/>
        <v>-1.6295253679020392</v>
      </c>
      <c r="V327" s="20">
        <f t="shared" si="214"/>
        <v>-1.6272052804719963</v>
      </c>
      <c r="W327" s="21">
        <f t="shared" si="202"/>
        <v>3.8849999999999998</v>
      </c>
      <c r="X327" s="21">
        <f t="shared" si="204"/>
        <v>3.7083333333333335</v>
      </c>
      <c r="Y327" s="26">
        <f t="shared" si="205"/>
        <v>3.7655555555555558</v>
      </c>
      <c r="Z327" s="26">
        <f t="shared" si="206"/>
        <v>5.7222222222222285E-2</v>
      </c>
      <c r="AA327" s="65">
        <f t="shared" si="207"/>
        <v>-0.11944444444444402</v>
      </c>
      <c r="AB327" s="36"/>
      <c r="AC327" s="14"/>
      <c r="AD327" s="57"/>
      <c r="AE327" s="41"/>
      <c r="AF327" s="14"/>
      <c r="AI327" s="20">
        <f t="shared" si="215"/>
        <v>-0.87317686570616337</v>
      </c>
      <c r="AJ327" s="20">
        <f t="shared" si="216"/>
        <v>-0.86621660341603346</v>
      </c>
      <c r="AK327" s="21">
        <f t="shared" ref="AK327:AK389" si="217">AVERAGEIFS(d18O,KyrBP,"&gt;"&amp;AI327,KyrBP,"&lt;="&amp;AI328)</f>
        <v>4.0385714285714283</v>
      </c>
      <c r="AL327" s="21">
        <f t="shared" si="191"/>
        <v>4.0542857142857143</v>
      </c>
      <c r="AM327" s="26">
        <f t="shared" si="192"/>
        <v>4.1331746031746031</v>
      </c>
      <c r="AN327" s="26">
        <f t="shared" si="193"/>
        <v>7.8888888888888786E-2</v>
      </c>
      <c r="AO327" s="65">
        <f t="shared" si="194"/>
        <v>9.46031746031748E-2</v>
      </c>
      <c r="AP327" s="36"/>
      <c r="AQ327" s="14">
        <f t="shared" si="211"/>
        <v>0.27917858477844837</v>
      </c>
      <c r="AR327" s="57">
        <f t="shared" si="195"/>
        <v>-3.9600000000000003E-2</v>
      </c>
      <c r="AS327" s="14"/>
      <c r="AT327" s="14"/>
      <c r="AU327" s="23"/>
      <c r="AV327" s="9"/>
      <c r="AW327" s="9"/>
      <c r="AX327" s="9"/>
      <c r="BA327" s="9"/>
      <c r="BB327" s="9"/>
      <c r="BC327" s="9"/>
      <c r="BD327" s="38"/>
      <c r="BE327" s="9"/>
      <c r="BF327" s="9"/>
      <c r="BG327" s="9"/>
      <c r="BH327" s="9"/>
      <c r="BI327" s="9"/>
    </row>
    <row r="328" spans="1:61" ht="15.75">
      <c r="A328" s="70">
        <f t="shared" si="212"/>
        <v>4.9999999999998934E-3</v>
      </c>
      <c r="B328" s="5">
        <v>-3.69</v>
      </c>
      <c r="C328" s="75">
        <v>2.92</v>
      </c>
      <c r="D328" s="75">
        <v>0.04</v>
      </c>
      <c r="G328" s="20">
        <f t="shared" si="208"/>
        <v>-0.12610871308065097</v>
      </c>
      <c r="H328" s="85">
        <f t="shared" si="209"/>
        <v>-0.12533535060396994</v>
      </c>
      <c r="I328" s="21">
        <f t="shared" si="196"/>
        <v>3.1500000000000004</v>
      </c>
      <c r="J328" s="21">
        <f t="shared" si="198"/>
        <v>3.2633333333333336</v>
      </c>
      <c r="K328" s="26">
        <f t="shared" si="199"/>
        <v>3.4416666666666669</v>
      </c>
      <c r="L328" s="26">
        <f t="shared" si="200"/>
        <v>0.17833333333333323</v>
      </c>
      <c r="M328" s="65">
        <f t="shared" si="201"/>
        <v>0.29166666666666652</v>
      </c>
      <c r="O328" s="14">
        <f t="shared" ref="O328:O391" si="218" xml:space="preserve"> SIN((2*PI()*(H328+P328)/0.0139205245802584) + 2.989911921)</f>
        <v>-0.92614663015314702</v>
      </c>
      <c r="P328" s="57">
        <f t="shared" si="213"/>
        <v>3.0100000000000001E-3</v>
      </c>
      <c r="U328" s="20">
        <f t="shared" si="214"/>
        <v>-1.624885193041953</v>
      </c>
      <c r="V328" s="20">
        <f t="shared" si="214"/>
        <v>-1.6225651056119101</v>
      </c>
      <c r="W328" s="21">
        <f t="shared" si="202"/>
        <v>3.68</v>
      </c>
      <c r="X328" s="21">
        <f t="shared" si="204"/>
        <v>3.78</v>
      </c>
      <c r="Y328" s="26">
        <f t="shared" si="205"/>
        <v>3.6933333333333329</v>
      </c>
      <c r="Z328" s="26">
        <f t="shared" si="206"/>
        <v>-8.6666666666666892E-2</v>
      </c>
      <c r="AA328" s="65">
        <f t="shared" si="207"/>
        <v>1.3333333333332753E-2</v>
      </c>
      <c r="AB328" s="36"/>
      <c r="AC328" s="14"/>
      <c r="AD328" s="57"/>
      <c r="AE328" s="41"/>
      <c r="AF328" s="14"/>
      <c r="AI328" s="20">
        <f t="shared" si="215"/>
        <v>-0.85925634112590499</v>
      </c>
      <c r="AJ328" s="20">
        <f t="shared" si="216"/>
        <v>-0.85229607883577507</v>
      </c>
      <c r="AK328" s="21">
        <f t="shared" si="217"/>
        <v>3.5528571428571425</v>
      </c>
      <c r="AL328" s="21">
        <f t="shared" si="191"/>
        <v>3.8319047619047617</v>
      </c>
      <c r="AM328" s="26">
        <f t="shared" si="192"/>
        <v>4.1549206349206349</v>
      </c>
      <c r="AN328" s="26">
        <f t="shared" si="193"/>
        <v>0.3230158730158732</v>
      </c>
      <c r="AO328" s="65">
        <f t="shared" si="194"/>
        <v>0.60206349206349241</v>
      </c>
      <c r="AP328" s="36"/>
      <c r="AQ328" s="14">
        <f t="shared" si="211"/>
        <v>0.83109306245947467</v>
      </c>
      <c r="AR328" s="57">
        <f t="shared" si="195"/>
        <v>-3.9600000000000003E-2</v>
      </c>
      <c r="AS328" s="14"/>
      <c r="AT328" s="14"/>
      <c r="AU328" s="23"/>
      <c r="AV328" s="9"/>
      <c r="AW328" s="9"/>
      <c r="AX328" s="9"/>
      <c r="BA328" s="9"/>
      <c r="BB328" s="9"/>
      <c r="BC328" s="9"/>
      <c r="BD328" s="38"/>
      <c r="BE328" s="9"/>
      <c r="BF328" s="9"/>
      <c r="BG328" s="9"/>
      <c r="BH328" s="9"/>
      <c r="BI328" s="9"/>
    </row>
    <row r="329" spans="1:61" ht="15.75">
      <c r="A329" s="70">
        <f t="shared" si="212"/>
        <v>4.9999999999998934E-3</v>
      </c>
      <c r="B329" s="5">
        <v>-3.6850000000000001</v>
      </c>
      <c r="C329" s="75">
        <v>2.98</v>
      </c>
      <c r="D329" s="75">
        <v>0.04</v>
      </c>
      <c r="G329" s="20">
        <f t="shared" si="208"/>
        <v>-0.12456198812728891</v>
      </c>
      <c r="H329" s="85">
        <f t="shared" si="209"/>
        <v>-0.12378862565060789</v>
      </c>
      <c r="I329" s="21">
        <f t="shared" si="196"/>
        <v>3.27</v>
      </c>
      <c r="J329" s="21">
        <f t="shared" si="198"/>
        <v>3.186666666666667</v>
      </c>
      <c r="K329" s="26">
        <f t="shared" si="199"/>
        <v>3.3844444444444446</v>
      </c>
      <c r="L329" s="26">
        <f t="shared" si="200"/>
        <v>0.19777777777777761</v>
      </c>
      <c r="M329" s="65">
        <f t="shared" si="201"/>
        <v>0.11444444444444457</v>
      </c>
      <c r="O329" s="14">
        <f t="shared" si="218"/>
        <v>-0.95190560107601274</v>
      </c>
      <c r="P329" s="57">
        <f t="shared" si="213"/>
        <v>3.0100000000000001E-3</v>
      </c>
      <c r="U329" s="20">
        <f t="shared" si="214"/>
        <v>-1.6202450181818668</v>
      </c>
      <c r="V329" s="20">
        <f t="shared" si="214"/>
        <v>-1.617924930751824</v>
      </c>
      <c r="W329" s="21">
        <f t="shared" si="202"/>
        <v>3.7749999999999999</v>
      </c>
      <c r="X329" s="21">
        <f t="shared" si="204"/>
        <v>3.7716666666666665</v>
      </c>
      <c r="Y329" s="26">
        <f t="shared" si="205"/>
        <v>3.6699999999999995</v>
      </c>
      <c r="Z329" s="26">
        <f t="shared" si="206"/>
        <v>-0.10166666666666702</v>
      </c>
      <c r="AA329" s="65">
        <f t="shared" si="207"/>
        <v>-0.10500000000000043</v>
      </c>
      <c r="AB329" s="36"/>
      <c r="AC329" s="14"/>
      <c r="AD329" s="57"/>
      <c r="AE329" s="41"/>
      <c r="AF329" s="14"/>
      <c r="AI329" s="20">
        <f t="shared" si="215"/>
        <v>-0.8453358165456466</v>
      </c>
      <c r="AJ329" s="20">
        <f t="shared" si="216"/>
        <v>-0.83837555425551669</v>
      </c>
      <c r="AK329" s="21">
        <f t="shared" si="217"/>
        <v>3.9042857142857139</v>
      </c>
      <c r="AL329" s="21">
        <f t="shared" si="191"/>
        <v>3.8085714285714283</v>
      </c>
      <c r="AM329" s="26">
        <f t="shared" si="192"/>
        <v>4.1012698412698407</v>
      </c>
      <c r="AN329" s="26">
        <f t="shared" si="193"/>
        <v>0.29269841269841246</v>
      </c>
      <c r="AO329" s="65">
        <f t="shared" si="194"/>
        <v>0.19698412698412682</v>
      </c>
      <c r="AP329" s="36"/>
      <c r="AQ329" s="14">
        <f t="shared" si="211"/>
        <v>0.99412985964518796</v>
      </c>
      <c r="AR329" s="57">
        <f t="shared" si="195"/>
        <v>-3.9600000000000003E-2</v>
      </c>
      <c r="AS329" s="14"/>
      <c r="AT329" s="14"/>
      <c r="AU329" s="23"/>
      <c r="AV329" s="9"/>
      <c r="AW329" s="9"/>
      <c r="AX329" s="9"/>
      <c r="BA329" s="9"/>
      <c r="BB329" s="9"/>
      <c r="BC329" s="9"/>
      <c r="BD329" s="38"/>
      <c r="BE329" s="9"/>
      <c r="BF329" s="9"/>
      <c r="BG329" s="9"/>
      <c r="BH329" s="9"/>
      <c r="BI329" s="9"/>
    </row>
    <row r="330" spans="1:61" ht="15.75">
      <c r="A330" s="70">
        <f t="shared" si="212"/>
        <v>4.9999999999998934E-3</v>
      </c>
      <c r="B330" s="5">
        <v>-3.68</v>
      </c>
      <c r="C330" s="75">
        <v>3.05</v>
      </c>
      <c r="D330" s="75">
        <v>0.03</v>
      </c>
      <c r="G330" s="20">
        <f t="shared" si="208"/>
        <v>-0.12301526317392686</v>
      </c>
      <c r="H330" s="85">
        <f t="shared" si="209"/>
        <v>-0.12224190069724583</v>
      </c>
      <c r="I330" s="21">
        <f t="shared" si="196"/>
        <v>3.14</v>
      </c>
      <c r="J330" s="21">
        <f t="shared" si="198"/>
        <v>3.2250000000000001</v>
      </c>
      <c r="K330" s="26">
        <f t="shared" si="199"/>
        <v>3.3744444444444444</v>
      </c>
      <c r="L330" s="26">
        <f t="shared" si="200"/>
        <v>0.14944444444444427</v>
      </c>
      <c r="M330" s="65">
        <f t="shared" si="201"/>
        <v>0.23444444444444423</v>
      </c>
      <c r="O330" s="14">
        <f t="shared" si="218"/>
        <v>-0.53225736200306228</v>
      </c>
      <c r="P330" s="57">
        <f t="shared" si="213"/>
        <v>3.0100000000000001E-3</v>
      </c>
      <c r="U330" s="20">
        <f t="shared" si="214"/>
        <v>-1.6156048433217807</v>
      </c>
      <c r="V330" s="20">
        <f t="shared" si="214"/>
        <v>-1.6132847558917378</v>
      </c>
      <c r="W330" s="21">
        <f t="shared" si="202"/>
        <v>3.86</v>
      </c>
      <c r="X330" s="21">
        <f t="shared" si="204"/>
        <v>3.7650000000000001</v>
      </c>
      <c r="Y330" s="26">
        <f t="shared" si="205"/>
        <v>3.6927777777777777</v>
      </c>
      <c r="Z330" s="26">
        <f t="shared" si="206"/>
        <v>-7.222222222222241E-2</v>
      </c>
      <c r="AA330" s="65">
        <f t="shared" si="207"/>
        <v>-0.16722222222222216</v>
      </c>
      <c r="AB330" s="36"/>
      <c r="AC330" s="14"/>
      <c r="AD330" s="57"/>
      <c r="AE330" s="41"/>
      <c r="AF330" s="14"/>
      <c r="AI330" s="20">
        <f t="shared" si="215"/>
        <v>-0.83141529196538821</v>
      </c>
      <c r="AJ330" s="20">
        <f t="shared" si="216"/>
        <v>-0.8244550296752583</v>
      </c>
      <c r="AK330" s="21">
        <f t="shared" si="217"/>
        <v>3.9685714285714289</v>
      </c>
      <c r="AL330" s="21">
        <f t="shared" si="191"/>
        <v>4.0747619047619041</v>
      </c>
      <c r="AM330" s="26">
        <f t="shared" si="192"/>
        <v>4.0631746031746028</v>
      </c>
      <c r="AN330" s="26">
        <f t="shared" si="193"/>
        <v>-1.1587301587301368E-2</v>
      </c>
      <c r="AO330" s="65">
        <f t="shared" si="194"/>
        <v>9.4603174603173912E-2</v>
      </c>
      <c r="AP330" s="36"/>
      <c r="AQ330" s="14">
        <f t="shared" si="211"/>
        <v>0.69200224698022317</v>
      </c>
      <c r="AR330" s="57">
        <f t="shared" si="195"/>
        <v>-3.9600000000000003E-2</v>
      </c>
      <c r="AS330" s="14"/>
      <c r="AT330" s="14"/>
      <c r="AU330" s="23"/>
      <c r="AV330" s="9"/>
      <c r="AW330" s="9"/>
      <c r="AX330" s="9"/>
      <c r="BA330" s="9"/>
      <c r="BB330" s="9"/>
      <c r="BC330" s="9"/>
      <c r="BD330" s="38"/>
      <c r="BE330" s="9"/>
      <c r="BF330" s="9"/>
      <c r="BG330" s="9"/>
      <c r="BH330" s="9"/>
      <c r="BI330" s="9"/>
    </row>
    <row r="331" spans="1:61" ht="15.75">
      <c r="A331" s="70">
        <f t="shared" si="212"/>
        <v>5.0000000000003375E-3</v>
      </c>
      <c r="B331" s="5">
        <v>-3.6749999999999998</v>
      </c>
      <c r="C331" s="75">
        <v>3.21</v>
      </c>
      <c r="D331" s="75">
        <v>0.04</v>
      </c>
      <c r="G331" s="20">
        <f t="shared" si="208"/>
        <v>-0.1214685382205648</v>
      </c>
      <c r="H331" s="85">
        <f t="shared" si="209"/>
        <v>-0.12069517574388378</v>
      </c>
      <c r="I331" s="21">
        <f t="shared" si="196"/>
        <v>3.2649999999999997</v>
      </c>
      <c r="J331" s="21">
        <f t="shared" si="198"/>
        <v>3.2349999999999994</v>
      </c>
      <c r="K331" s="26">
        <f t="shared" si="199"/>
        <v>3.369444444444444</v>
      </c>
      <c r="L331" s="26">
        <f t="shared" si="200"/>
        <v>0.13444444444444459</v>
      </c>
      <c r="M331" s="65">
        <f t="shared" si="201"/>
        <v>0.10444444444444434</v>
      </c>
      <c r="O331" s="14">
        <f t="shared" si="218"/>
        <v>0.13644001213278342</v>
      </c>
      <c r="P331" s="57">
        <f t="shared" si="213"/>
        <v>3.0100000000000001E-3</v>
      </c>
      <c r="U331" s="20">
        <f t="shared" si="214"/>
        <v>-1.6109646684616945</v>
      </c>
      <c r="V331" s="20">
        <f t="shared" si="214"/>
        <v>-1.6086445810316516</v>
      </c>
      <c r="W331" s="21">
        <f t="shared" si="202"/>
        <v>3.66</v>
      </c>
      <c r="X331" s="21">
        <f t="shared" si="204"/>
        <v>3.66</v>
      </c>
      <c r="Y331" s="26">
        <f t="shared" si="205"/>
        <v>3.7105555555555561</v>
      </c>
      <c r="Z331" s="26">
        <f t="shared" si="206"/>
        <v>5.0555555555555909E-2</v>
      </c>
      <c r="AA331" s="65">
        <f t="shared" si="207"/>
        <v>5.0555555555555909E-2</v>
      </c>
      <c r="AB331" s="36"/>
      <c r="AC331" s="14"/>
      <c r="AD331" s="57"/>
      <c r="AE331" s="41"/>
      <c r="AF331" s="14"/>
      <c r="AI331" s="20">
        <f t="shared" si="215"/>
        <v>-0.81749476738512983</v>
      </c>
      <c r="AJ331" s="20">
        <f t="shared" si="216"/>
        <v>-0.81053450509499991</v>
      </c>
      <c r="AK331" s="21">
        <f t="shared" si="217"/>
        <v>4.3514285714285714</v>
      </c>
      <c r="AL331" s="21">
        <f t="shared" ref="AL331:AL385" si="219">AVERAGE(AK330:AK332)</f>
        <v>4.2938095238095242</v>
      </c>
      <c r="AM331" s="26">
        <f t="shared" ref="AM331:AM385" si="220">AVERAGE(AK327:AK335)</f>
        <v>4.0536507936507933</v>
      </c>
      <c r="AN331" s="26">
        <f t="shared" ref="AN331:AN385" si="221">AM331-AL331</f>
        <v>-0.2401587301587309</v>
      </c>
      <c r="AO331" s="65">
        <f t="shared" ref="AO331:AO385" si="222">AM331-AK331</f>
        <v>-0.29777777777777814</v>
      </c>
      <c r="AP331" s="36"/>
      <c r="AQ331" s="14">
        <f t="shared" si="211"/>
        <v>6.6079092204905002E-2</v>
      </c>
      <c r="AR331" s="57">
        <f t="shared" si="195"/>
        <v>-3.9600000000000003E-2</v>
      </c>
      <c r="AS331" s="14"/>
      <c r="AT331" s="14"/>
      <c r="AU331" s="23"/>
      <c r="AV331" s="9"/>
      <c r="AW331" s="9"/>
      <c r="AX331" s="9"/>
      <c r="BA331" s="9"/>
      <c r="BB331" s="9"/>
      <c r="BC331" s="9"/>
      <c r="BD331" s="38"/>
      <c r="BE331" s="9"/>
      <c r="BF331" s="9"/>
      <c r="BG331" s="9"/>
      <c r="BH331" s="9"/>
      <c r="BI331" s="9"/>
    </row>
    <row r="332" spans="1:61" ht="15.75">
      <c r="A332" s="70">
        <f t="shared" si="212"/>
        <v>4.9999999999998934E-3</v>
      </c>
      <c r="B332" s="5">
        <v>-3.67</v>
      </c>
      <c r="C332" s="75">
        <v>3.45</v>
      </c>
      <c r="D332" s="75">
        <v>0.03</v>
      </c>
      <c r="G332" s="20">
        <f t="shared" si="208"/>
        <v>-0.11992181326720275</v>
      </c>
      <c r="H332" s="85">
        <f t="shared" si="209"/>
        <v>-0.11914845079052172</v>
      </c>
      <c r="I332" s="21">
        <f t="shared" si="196"/>
        <v>3.3</v>
      </c>
      <c r="J332" s="21">
        <f t="shared" si="198"/>
        <v>3.3516666666666666</v>
      </c>
      <c r="K332" s="26">
        <f t="shared" si="199"/>
        <v>3.4316666666666666</v>
      </c>
      <c r="L332" s="26">
        <f t="shared" si="200"/>
        <v>8.0000000000000071E-2</v>
      </c>
      <c r="M332" s="65">
        <f t="shared" si="201"/>
        <v>0.13166666666666682</v>
      </c>
      <c r="O332" s="14">
        <f t="shared" si="218"/>
        <v>0.74129558822987662</v>
      </c>
      <c r="P332" s="57">
        <f t="shared" si="213"/>
        <v>3.0100000000000001E-3</v>
      </c>
      <c r="U332" s="20">
        <f t="shared" si="214"/>
        <v>-1.6063244936016083</v>
      </c>
      <c r="V332" s="20">
        <f t="shared" si="214"/>
        <v>-1.6040044061715655</v>
      </c>
      <c r="W332" s="21">
        <f t="shared" si="202"/>
        <v>3.46</v>
      </c>
      <c r="X332" s="21">
        <f t="shared" si="204"/>
        <v>3.563333333333333</v>
      </c>
      <c r="Y332" s="26">
        <f t="shared" si="205"/>
        <v>3.6933333333333329</v>
      </c>
      <c r="Z332" s="26">
        <f t="shared" si="206"/>
        <v>0.12999999999999989</v>
      </c>
      <c r="AA332" s="65">
        <f t="shared" si="207"/>
        <v>0.23333333333333295</v>
      </c>
      <c r="AB332" s="36"/>
      <c r="AC332" s="14"/>
      <c r="AD332" s="57"/>
      <c r="AE332" s="41"/>
      <c r="AF332" s="14"/>
      <c r="AI332" s="20">
        <f t="shared" si="215"/>
        <v>-0.80357424280487144</v>
      </c>
      <c r="AJ332" s="20">
        <f t="shared" si="216"/>
        <v>-0.79661398051474153</v>
      </c>
      <c r="AK332" s="21">
        <f t="shared" si="217"/>
        <v>4.5614285714285714</v>
      </c>
      <c r="AL332" s="21">
        <f t="shared" si="219"/>
        <v>4.1685714285714282</v>
      </c>
      <c r="AM332" s="26">
        <f t="shared" si="220"/>
        <v>4.0807936507936509</v>
      </c>
      <c r="AN332" s="26">
        <f t="shared" si="221"/>
        <v>-8.7777777777777288E-2</v>
      </c>
      <c r="AO332" s="65">
        <f t="shared" si="222"/>
        <v>-0.48063492063492053</v>
      </c>
      <c r="AP332" s="36"/>
      <c r="AQ332" s="14">
        <f t="shared" si="211"/>
        <v>-0.59076320420038919</v>
      </c>
      <c r="AR332" s="57">
        <f t="shared" ref="AR332:AR389" si="223">AR331</f>
        <v>-3.9600000000000003E-2</v>
      </c>
      <c r="AS332" s="14"/>
      <c r="AT332" s="14"/>
      <c r="AU332" s="23"/>
      <c r="AV332" s="9"/>
      <c r="AW332" s="9"/>
      <c r="AX332" s="9"/>
      <c r="BA332" s="9"/>
      <c r="BB332" s="9"/>
      <c r="BC332" s="9"/>
      <c r="BD332" s="38"/>
      <c r="BE332" s="9"/>
      <c r="BF332" s="9"/>
      <c r="BG332" s="9"/>
      <c r="BH332" s="9"/>
      <c r="BI332" s="9"/>
    </row>
    <row r="333" spans="1:61" ht="15.75">
      <c r="A333" s="70">
        <f t="shared" si="212"/>
        <v>4.9999999999998934E-3</v>
      </c>
      <c r="B333" s="5">
        <v>-3.665</v>
      </c>
      <c r="C333" s="75">
        <v>3.4</v>
      </c>
      <c r="D333" s="75">
        <v>0.03</v>
      </c>
      <c r="G333" s="20">
        <f t="shared" si="208"/>
        <v>-0.11837508831384069</v>
      </c>
      <c r="H333" s="85">
        <f t="shared" si="209"/>
        <v>-0.11760172583715967</v>
      </c>
      <c r="I333" s="21">
        <f t="shared" si="196"/>
        <v>3.49</v>
      </c>
      <c r="J333" s="21">
        <f t="shared" si="198"/>
        <v>3.456666666666667</v>
      </c>
      <c r="K333" s="26">
        <f t="shared" si="199"/>
        <v>3.5288888888888885</v>
      </c>
      <c r="L333" s="26">
        <f t="shared" si="200"/>
        <v>7.2222222222221522E-2</v>
      </c>
      <c r="M333" s="65">
        <f t="shared" si="201"/>
        <v>3.8888888888888307E-2</v>
      </c>
      <c r="O333" s="14">
        <f t="shared" si="218"/>
        <v>0.99929072001143249</v>
      </c>
      <c r="P333" s="57">
        <f t="shared" si="213"/>
        <v>3.0100000000000001E-3</v>
      </c>
      <c r="U333" s="20">
        <f t="shared" si="214"/>
        <v>-1.6016843187415222</v>
      </c>
      <c r="V333" s="20">
        <f t="shared" si="214"/>
        <v>-1.5993642313114793</v>
      </c>
      <c r="W333" s="21">
        <f t="shared" si="202"/>
        <v>3.57</v>
      </c>
      <c r="X333" s="21">
        <f t="shared" si="204"/>
        <v>3.605</v>
      </c>
      <c r="Y333" s="26">
        <f t="shared" si="205"/>
        <v>3.7277777777777774</v>
      </c>
      <c r="Z333" s="26">
        <f t="shared" si="206"/>
        <v>0.12277777777777743</v>
      </c>
      <c r="AA333" s="65">
        <f t="shared" si="207"/>
        <v>0.15777777777777757</v>
      </c>
      <c r="AB333" s="36"/>
      <c r="AC333" s="14"/>
      <c r="AD333" s="57"/>
      <c r="AE333" s="41"/>
      <c r="AF333" s="14"/>
      <c r="AI333" s="20">
        <f t="shared" si="215"/>
        <v>-0.78965371822461305</v>
      </c>
      <c r="AJ333" s="20">
        <f t="shared" si="216"/>
        <v>-0.78269345593448314</v>
      </c>
      <c r="AK333" s="21">
        <f t="shared" si="217"/>
        <v>3.5928571428571425</v>
      </c>
      <c r="AL333" s="21">
        <f t="shared" si="219"/>
        <v>4.0604761904761899</v>
      </c>
      <c r="AM333" s="26">
        <f t="shared" si="220"/>
        <v>4.1628835978835976</v>
      </c>
      <c r="AN333" s="26">
        <f t="shared" si="221"/>
        <v>0.10240740740740772</v>
      </c>
      <c r="AO333" s="65">
        <f t="shared" si="222"/>
        <v>0.5700264550264551</v>
      </c>
      <c r="AP333" s="36"/>
      <c r="AQ333" s="14">
        <f t="shared" si="211"/>
        <v>-0.97118083175865322</v>
      </c>
      <c r="AR333" s="57">
        <f t="shared" si="223"/>
        <v>-3.9600000000000003E-2</v>
      </c>
      <c r="AS333" s="14"/>
      <c r="AT333" s="14"/>
      <c r="AU333" s="23"/>
      <c r="AV333" s="9"/>
      <c r="AW333" s="9"/>
      <c r="AX333" s="9"/>
      <c r="BA333" s="9"/>
      <c r="BB333" s="9"/>
      <c r="BC333" s="9"/>
      <c r="BD333" s="38"/>
      <c r="BE333" s="9"/>
      <c r="BF333" s="9"/>
      <c r="BG333" s="9"/>
      <c r="BH333" s="9"/>
      <c r="BI333" s="9"/>
    </row>
    <row r="334" spans="1:61" ht="15.75">
      <c r="A334" s="70">
        <f t="shared" si="212"/>
        <v>4.9999999999998934E-3</v>
      </c>
      <c r="B334" s="5">
        <v>-3.66</v>
      </c>
      <c r="C334" s="75">
        <v>3.18</v>
      </c>
      <c r="D334" s="75">
        <v>0.05</v>
      </c>
      <c r="G334" s="20">
        <f t="shared" si="208"/>
        <v>-0.11682836336047864</v>
      </c>
      <c r="H334" s="85">
        <f t="shared" si="209"/>
        <v>-0.11605500088379761</v>
      </c>
      <c r="I334" s="21">
        <f t="shared" si="196"/>
        <v>3.58</v>
      </c>
      <c r="J334" s="21">
        <f t="shared" si="198"/>
        <v>3.61</v>
      </c>
      <c r="K334" s="26">
        <f t="shared" si="199"/>
        <v>3.6144444444444437</v>
      </c>
      <c r="L334" s="26">
        <f t="shared" si="200"/>
        <v>4.4444444444438069E-3</v>
      </c>
      <c r="M334" s="65">
        <f t="shared" si="201"/>
        <v>3.4444444444443612E-2</v>
      </c>
      <c r="O334" s="14">
        <f t="shared" si="218"/>
        <v>0.78970661802035647</v>
      </c>
      <c r="P334" s="57">
        <f t="shared" si="213"/>
        <v>3.0100000000000001E-3</v>
      </c>
      <c r="U334" s="20">
        <f t="shared" si="214"/>
        <v>-1.597044143881436</v>
      </c>
      <c r="V334" s="20">
        <f t="shared" si="214"/>
        <v>-1.5947240564513931</v>
      </c>
      <c r="W334" s="21">
        <f t="shared" si="202"/>
        <v>3.7850000000000001</v>
      </c>
      <c r="X334" s="21">
        <f t="shared" si="204"/>
        <v>3.6916666666666669</v>
      </c>
      <c r="Y334" s="26">
        <f t="shared" si="205"/>
        <v>3.7761111111111112</v>
      </c>
      <c r="Z334" s="26">
        <f t="shared" si="206"/>
        <v>8.4444444444444322E-2</v>
      </c>
      <c r="AA334" s="65">
        <f t="shared" si="207"/>
        <v>-8.8888888888889461E-3</v>
      </c>
      <c r="AB334" s="36"/>
      <c r="AC334" s="14"/>
      <c r="AD334" s="57"/>
      <c r="AE334" s="41"/>
      <c r="AF334" s="14"/>
      <c r="AI334" s="20">
        <f t="shared" si="215"/>
        <v>-0.77573319364435467</v>
      </c>
      <c r="AJ334" s="20">
        <f t="shared" si="216"/>
        <v>-0.76877293135422475</v>
      </c>
      <c r="AK334" s="21">
        <f t="shared" si="217"/>
        <v>4.0271428571428576</v>
      </c>
      <c r="AL334" s="21">
        <f t="shared" si="219"/>
        <v>4.0352380952380953</v>
      </c>
      <c r="AM334" s="26">
        <f t="shared" si="220"/>
        <v>4.2112962962962968</v>
      </c>
      <c r="AN334" s="26">
        <f t="shared" si="221"/>
        <v>0.17605820105820147</v>
      </c>
      <c r="AO334" s="65">
        <f t="shared" si="222"/>
        <v>0.18415343915343918</v>
      </c>
      <c r="AP334" s="36"/>
      <c r="AQ334" s="14">
        <f t="shared" si="211"/>
        <v>-0.89717215466437861</v>
      </c>
      <c r="AR334" s="57">
        <f t="shared" si="223"/>
        <v>-3.9600000000000003E-2</v>
      </c>
      <c r="AS334" s="14"/>
      <c r="AT334" s="14"/>
      <c r="AU334" s="23"/>
      <c r="AV334" s="9"/>
      <c r="AW334" s="9"/>
      <c r="AX334" s="9"/>
      <c r="BA334" s="9"/>
      <c r="BB334" s="9"/>
      <c r="BC334" s="9"/>
      <c r="BD334" s="38"/>
      <c r="BE334" s="9"/>
      <c r="BF334" s="9"/>
      <c r="BG334" s="9"/>
      <c r="BH334" s="9"/>
      <c r="BI334" s="9"/>
    </row>
    <row r="335" spans="1:61" ht="15.75">
      <c r="A335" s="70">
        <f t="shared" si="212"/>
        <v>5.0000000000003375E-3</v>
      </c>
      <c r="B335" s="5">
        <v>-3.6549999999999998</v>
      </c>
      <c r="C335" s="75">
        <v>3.14</v>
      </c>
      <c r="D335" s="75">
        <v>0.04</v>
      </c>
      <c r="G335" s="20">
        <f t="shared" si="208"/>
        <v>-0.11528163840711658</v>
      </c>
      <c r="H335" s="85">
        <f t="shared" si="209"/>
        <v>-0.11450827593043555</v>
      </c>
      <c r="I335" s="21">
        <f t="shared" si="196"/>
        <v>3.76</v>
      </c>
      <c r="J335" s="21">
        <f t="shared" si="198"/>
        <v>3.7566666666666664</v>
      </c>
      <c r="K335" s="26">
        <f t="shared" si="199"/>
        <v>3.722777777777778</v>
      </c>
      <c r="L335" s="26">
        <f t="shared" si="200"/>
        <v>-3.3888888888888413E-2</v>
      </c>
      <c r="M335" s="65">
        <f t="shared" si="201"/>
        <v>-3.7222222222221824E-2</v>
      </c>
      <c r="O335" s="14">
        <f t="shared" si="218"/>
        <v>0.21061001284611186</v>
      </c>
      <c r="P335" s="57">
        <f t="shared" si="213"/>
        <v>3.0100000000000001E-3</v>
      </c>
      <c r="U335" s="20">
        <f t="shared" si="214"/>
        <v>-1.5924039690213498</v>
      </c>
      <c r="V335" s="20">
        <f t="shared" si="214"/>
        <v>-1.590083881591307</v>
      </c>
      <c r="W335" s="21">
        <f t="shared" si="202"/>
        <v>3.72</v>
      </c>
      <c r="X335" s="21">
        <f t="shared" si="204"/>
        <v>3.7450000000000006</v>
      </c>
      <c r="Y335" s="26">
        <f t="shared" si="205"/>
        <v>3.7927777777777774</v>
      </c>
      <c r="Z335" s="26">
        <f t="shared" si="206"/>
        <v>4.7777777777776809E-2</v>
      </c>
      <c r="AA335" s="65">
        <f t="shared" si="207"/>
        <v>7.2777777777777164E-2</v>
      </c>
      <c r="AB335" s="36"/>
      <c r="AC335" s="14"/>
      <c r="AD335" s="57"/>
      <c r="AE335" s="41"/>
      <c r="AF335" s="14"/>
      <c r="AI335" s="20">
        <f t="shared" si="215"/>
        <v>-0.76181266906409628</v>
      </c>
      <c r="AJ335" s="20">
        <f t="shared" si="216"/>
        <v>-0.75485240677396637</v>
      </c>
      <c r="AK335" s="21">
        <f t="shared" si="217"/>
        <v>4.4857142857142858</v>
      </c>
      <c r="AL335" s="21">
        <f t="shared" si="219"/>
        <v>4.2652380952380957</v>
      </c>
      <c r="AM335" s="26">
        <f t="shared" si="220"/>
        <v>4.1812962962962956</v>
      </c>
      <c r="AN335" s="26">
        <f t="shared" si="221"/>
        <v>-8.3941798941800094E-2</v>
      </c>
      <c r="AO335" s="65">
        <f t="shared" si="222"/>
        <v>-0.30441798941799014</v>
      </c>
      <c r="AP335" s="36"/>
      <c r="AQ335" s="14">
        <f t="shared" si="211"/>
        <v>-0.40336665544480282</v>
      </c>
      <c r="AR335" s="57">
        <f t="shared" si="223"/>
        <v>-3.9600000000000003E-2</v>
      </c>
      <c r="AS335" s="14"/>
      <c r="AT335" s="14"/>
      <c r="AU335" s="23"/>
      <c r="AV335" s="9"/>
      <c r="AW335" s="9"/>
      <c r="AX335" s="9"/>
      <c r="BA335" s="9"/>
      <c r="BB335" s="9"/>
      <c r="BC335" s="9"/>
      <c r="BD335" s="38"/>
      <c r="BE335" s="9"/>
      <c r="BF335" s="9"/>
      <c r="BG335" s="9"/>
      <c r="BH335" s="9"/>
      <c r="BI335" s="9"/>
    </row>
    <row r="336" spans="1:61" ht="15.75">
      <c r="A336" s="70">
        <f t="shared" si="212"/>
        <v>4.9999999999998934E-3</v>
      </c>
      <c r="B336" s="5">
        <v>-3.65</v>
      </c>
      <c r="C336" s="75">
        <v>2.96</v>
      </c>
      <c r="D336" s="75">
        <v>0.03</v>
      </c>
      <c r="G336" s="20">
        <f t="shared" si="208"/>
        <v>-0.11373491345375453</v>
      </c>
      <c r="H336" s="85">
        <f t="shared" si="209"/>
        <v>-0.1129615509770735</v>
      </c>
      <c r="I336" s="21">
        <f t="shared" si="196"/>
        <v>3.93</v>
      </c>
      <c r="J336" s="21">
        <f t="shared" si="198"/>
        <v>3.9049999999999998</v>
      </c>
      <c r="K336" s="26">
        <f t="shared" si="199"/>
        <v>3.8088888888888892</v>
      </c>
      <c r="L336" s="26">
        <f t="shared" si="200"/>
        <v>-9.6111111111110592E-2</v>
      </c>
      <c r="M336" s="65">
        <f t="shared" si="201"/>
        <v>-0.12111111111111095</v>
      </c>
      <c r="O336" s="14">
        <f t="shared" si="218"/>
        <v>-0.46703335800839074</v>
      </c>
      <c r="P336" s="57">
        <f t="shared" si="213"/>
        <v>3.0100000000000001E-3</v>
      </c>
      <c r="U336" s="20">
        <f t="shared" si="214"/>
        <v>-1.5877637941612637</v>
      </c>
      <c r="V336" s="20">
        <f t="shared" si="214"/>
        <v>-1.5854437067312208</v>
      </c>
      <c r="W336" s="21">
        <f t="shared" si="202"/>
        <v>3.73</v>
      </c>
      <c r="X336" s="21">
        <f t="shared" si="204"/>
        <v>3.8133333333333339</v>
      </c>
      <c r="Y336" s="26">
        <f t="shared" si="205"/>
        <v>3.7911111111111118</v>
      </c>
      <c r="Z336" s="26">
        <f t="shared" si="206"/>
        <v>-2.2222222222222143E-2</v>
      </c>
      <c r="AA336" s="65">
        <f t="shared" si="207"/>
        <v>6.1111111111111782E-2</v>
      </c>
      <c r="AB336" s="36"/>
      <c r="AC336" s="14"/>
      <c r="AD336" s="57"/>
      <c r="AE336" s="41"/>
      <c r="AF336" s="14"/>
      <c r="AI336" s="20">
        <f t="shared" si="215"/>
        <v>-0.7478921444838379</v>
      </c>
      <c r="AJ336" s="20">
        <f t="shared" si="216"/>
        <v>-0.74093188219370798</v>
      </c>
      <c r="AK336" s="21">
        <f t="shared" si="217"/>
        <v>4.2828571428571438</v>
      </c>
      <c r="AL336" s="21">
        <f t="shared" si="219"/>
        <v>4.3534126984126997</v>
      </c>
      <c r="AM336" s="26">
        <f t="shared" si="220"/>
        <v>4.1392328042328046</v>
      </c>
      <c r="AN336" s="26">
        <f t="shared" si="221"/>
        <v>-0.21417989417989514</v>
      </c>
      <c r="AO336" s="65">
        <f t="shared" si="222"/>
        <v>-0.14362433862433921</v>
      </c>
      <c r="AP336" s="36"/>
      <c r="AQ336" s="14">
        <f t="shared" si="211"/>
        <v>0.27917858477841401</v>
      </c>
      <c r="AR336" s="57">
        <f t="shared" si="223"/>
        <v>-3.9600000000000003E-2</v>
      </c>
      <c r="AS336" s="14"/>
      <c r="AT336" s="14"/>
      <c r="AU336" s="23"/>
      <c r="AV336" s="9"/>
      <c r="AW336" s="9"/>
      <c r="AX336" s="9"/>
      <c r="BA336" s="9"/>
      <c r="BB336" s="9"/>
      <c r="BC336" s="9"/>
      <c r="BD336" s="38"/>
      <c r="BE336" s="9"/>
      <c r="BF336" s="9"/>
      <c r="BG336" s="9"/>
      <c r="BH336" s="9"/>
      <c r="BI336" s="9"/>
    </row>
    <row r="337" spans="1:61" ht="15.75">
      <c r="A337" s="70">
        <f t="shared" si="212"/>
        <v>4.9999999999998934E-3</v>
      </c>
      <c r="B337" s="5">
        <v>-3.645</v>
      </c>
      <c r="C337" s="75">
        <v>2.98</v>
      </c>
      <c r="D337" s="75">
        <v>0.04</v>
      </c>
      <c r="G337" s="20">
        <f t="shared" si="208"/>
        <v>-0.11218818850039247</v>
      </c>
      <c r="H337" s="85">
        <f t="shared" si="209"/>
        <v>-0.11141482602371144</v>
      </c>
      <c r="I337" s="21">
        <f t="shared" si="196"/>
        <v>4.0250000000000004</v>
      </c>
      <c r="J337" s="21">
        <f t="shared" si="198"/>
        <v>3.9983333333333335</v>
      </c>
      <c r="K337" s="26">
        <f t="shared" si="199"/>
        <v>3.8783333333333325</v>
      </c>
      <c r="L337" s="26">
        <f t="shared" si="200"/>
        <v>-0.12000000000000099</v>
      </c>
      <c r="M337" s="65">
        <f t="shared" si="201"/>
        <v>-0.14666666666666783</v>
      </c>
      <c r="O337" s="14">
        <f t="shared" si="218"/>
        <v>-0.92614663015316301</v>
      </c>
      <c r="P337" s="57">
        <f t="shared" si="213"/>
        <v>3.0100000000000001E-3</v>
      </c>
      <c r="U337" s="20">
        <f t="shared" si="214"/>
        <v>-1.5831236193011775</v>
      </c>
      <c r="V337" s="20">
        <f t="shared" si="214"/>
        <v>-1.5808035318711346</v>
      </c>
      <c r="W337" s="21">
        <f t="shared" si="202"/>
        <v>3.99</v>
      </c>
      <c r="X337" s="21">
        <f t="shared" si="204"/>
        <v>3.9766666666666666</v>
      </c>
      <c r="Y337" s="26">
        <f t="shared" si="205"/>
        <v>3.8144444444444443</v>
      </c>
      <c r="Z337" s="26">
        <f t="shared" si="206"/>
        <v>-0.16222222222222227</v>
      </c>
      <c r="AA337" s="65">
        <f t="shared" si="207"/>
        <v>-0.17555555555555591</v>
      </c>
      <c r="AB337" s="36"/>
      <c r="AC337" s="14"/>
      <c r="AD337" s="57"/>
      <c r="AE337" s="41"/>
      <c r="AF337" s="14"/>
      <c r="AI337" s="20">
        <f t="shared" si="215"/>
        <v>-0.73397161990357951</v>
      </c>
      <c r="AJ337" s="20">
        <f t="shared" si="216"/>
        <v>-0.72701135761344959</v>
      </c>
      <c r="AK337" s="21">
        <f t="shared" si="217"/>
        <v>4.291666666666667</v>
      </c>
      <c r="AL337" s="21">
        <f t="shared" si="219"/>
        <v>4.3048412698412699</v>
      </c>
      <c r="AM337" s="26">
        <f t="shared" si="220"/>
        <v>4.1278042328042339</v>
      </c>
      <c r="AN337" s="26">
        <f t="shared" si="221"/>
        <v>-0.17703703703703599</v>
      </c>
      <c r="AO337" s="65">
        <f t="shared" si="222"/>
        <v>-0.16386243386243304</v>
      </c>
      <c r="AP337" s="36"/>
      <c r="AQ337" s="14">
        <f t="shared" si="211"/>
        <v>0.8310930624594588</v>
      </c>
      <c r="AR337" s="57">
        <f t="shared" si="223"/>
        <v>-3.9600000000000003E-2</v>
      </c>
      <c r="AS337" s="14"/>
      <c r="AT337" s="14"/>
      <c r="AU337" s="23"/>
      <c r="AV337" s="9"/>
      <c r="AW337" s="9"/>
      <c r="AX337" s="9"/>
      <c r="BA337" s="9"/>
      <c r="BB337" s="9"/>
      <c r="BC337" s="9"/>
      <c r="BD337" s="38"/>
      <c r="BE337" s="9"/>
      <c r="BF337" s="9"/>
      <c r="BG337" s="9"/>
      <c r="BH337" s="9"/>
      <c r="BI337" s="9"/>
    </row>
    <row r="338" spans="1:61" ht="15.75">
      <c r="A338" s="70">
        <f t="shared" si="212"/>
        <v>4.9999999999998934E-3</v>
      </c>
      <c r="B338" s="5">
        <v>-3.64</v>
      </c>
      <c r="C338" s="75">
        <v>3.05</v>
      </c>
      <c r="D338" s="75">
        <v>0.05</v>
      </c>
      <c r="G338" s="20">
        <f t="shared" si="208"/>
        <v>-0.11064146354703042</v>
      </c>
      <c r="H338" s="85">
        <f t="shared" si="209"/>
        <v>-0.10986810107034939</v>
      </c>
      <c r="I338" s="21">
        <f t="shared" si="196"/>
        <v>4.04</v>
      </c>
      <c r="J338" s="21">
        <f t="shared" si="198"/>
        <v>4.0600000000000005</v>
      </c>
      <c r="K338" s="26">
        <f t="shared" si="199"/>
        <v>3.9238888888888894</v>
      </c>
      <c r="L338" s="26">
        <f t="shared" si="200"/>
        <v>-0.13611111111111107</v>
      </c>
      <c r="M338" s="65">
        <f t="shared" si="201"/>
        <v>-0.11611111111111061</v>
      </c>
      <c r="O338" s="14">
        <f t="shared" si="218"/>
        <v>-0.95190560107599753</v>
      </c>
      <c r="P338" s="57">
        <f t="shared" si="213"/>
        <v>3.0100000000000001E-3</v>
      </c>
      <c r="U338" s="20">
        <f t="shared" si="214"/>
        <v>-1.5784834444410913</v>
      </c>
      <c r="V338" s="20">
        <f t="shared" si="214"/>
        <v>-1.5761633570110485</v>
      </c>
      <c r="W338" s="21">
        <f t="shared" si="202"/>
        <v>4.21</v>
      </c>
      <c r="X338" s="21">
        <f t="shared" si="204"/>
        <v>4.0699999999999994</v>
      </c>
      <c r="Y338" s="26">
        <f t="shared" si="205"/>
        <v>3.8388888888888886</v>
      </c>
      <c r="Z338" s="26">
        <f t="shared" si="206"/>
        <v>-0.23111111111111082</v>
      </c>
      <c r="AA338" s="65">
        <f t="shared" si="207"/>
        <v>-0.37111111111111139</v>
      </c>
      <c r="AB338" s="36"/>
      <c r="AC338" s="14"/>
      <c r="AD338" s="57"/>
      <c r="AE338" s="41"/>
      <c r="AF338" s="14"/>
      <c r="AI338" s="20">
        <f t="shared" si="215"/>
        <v>-0.72005109532332112</v>
      </c>
      <c r="AJ338" s="20">
        <f t="shared" si="216"/>
        <v>-0.71309083303319121</v>
      </c>
      <c r="AK338" s="21">
        <f t="shared" si="217"/>
        <v>4.34</v>
      </c>
      <c r="AL338" s="21">
        <f t="shared" si="219"/>
        <v>4.1100793650793657</v>
      </c>
      <c r="AM338" s="26">
        <f t="shared" si="220"/>
        <v>4.2481216931216936</v>
      </c>
      <c r="AN338" s="26">
        <f t="shared" si="221"/>
        <v>0.13804232804232797</v>
      </c>
      <c r="AO338" s="65">
        <f t="shared" si="222"/>
        <v>-9.1878306878306226E-2</v>
      </c>
      <c r="AP338" s="36"/>
      <c r="AQ338" s="14">
        <f t="shared" si="211"/>
        <v>0.99412985964519107</v>
      </c>
      <c r="AR338" s="57">
        <f t="shared" si="223"/>
        <v>-3.9600000000000003E-2</v>
      </c>
      <c r="AS338" s="14"/>
      <c r="AT338" s="14"/>
      <c r="AU338" s="23"/>
      <c r="AV338" s="9"/>
      <c r="AW338" s="9"/>
      <c r="AX338" s="9"/>
      <c r="BA338" s="9"/>
      <c r="BB338" s="9"/>
      <c r="BC338" s="9"/>
      <c r="BD338" s="38"/>
      <c r="BE338" s="9"/>
      <c r="BF338" s="9"/>
      <c r="BG338" s="9"/>
      <c r="BH338" s="9"/>
      <c r="BI338" s="9"/>
    </row>
    <row r="339" spans="1:61" ht="15.75">
      <c r="A339" s="70">
        <f t="shared" si="212"/>
        <v>5.0000000000003375E-3</v>
      </c>
      <c r="B339" s="5">
        <v>-3.6349999999999998</v>
      </c>
      <c r="C339" s="75">
        <v>3.29</v>
      </c>
      <c r="D339" s="75">
        <v>0.04</v>
      </c>
      <c r="G339" s="20">
        <f t="shared" si="208"/>
        <v>-0.10909473859366836</v>
      </c>
      <c r="H339" s="85">
        <f t="shared" si="209"/>
        <v>-0.10832137611698733</v>
      </c>
      <c r="I339" s="21">
        <f t="shared" ref="I339:I402" si="224">AVERAGEIFS(d18O,KyrBP,"&gt;"&amp;G339,KyrBP,"&lt;="&amp;G340)</f>
        <v>4.1150000000000002</v>
      </c>
      <c r="J339" s="21">
        <f t="shared" si="198"/>
        <v>4.0650000000000004</v>
      </c>
      <c r="K339" s="26">
        <f t="shared" si="199"/>
        <v>3.9550000000000001</v>
      </c>
      <c r="L339" s="26">
        <f t="shared" si="200"/>
        <v>-0.11000000000000032</v>
      </c>
      <c r="M339" s="65">
        <f t="shared" si="201"/>
        <v>-0.16000000000000014</v>
      </c>
      <c r="O339" s="14">
        <f t="shared" si="218"/>
        <v>-0.53225736200302642</v>
      </c>
      <c r="P339" s="57">
        <f t="shared" si="213"/>
        <v>3.0100000000000001E-3</v>
      </c>
      <c r="U339" s="20">
        <f t="shared" si="214"/>
        <v>-1.5738432695810052</v>
      </c>
      <c r="V339" s="20">
        <f t="shared" si="214"/>
        <v>-1.5715231821509623</v>
      </c>
      <c r="W339" s="21">
        <f t="shared" si="202"/>
        <v>4.01</v>
      </c>
      <c r="X339" s="21">
        <f t="shared" si="204"/>
        <v>3.9549999999999996</v>
      </c>
      <c r="Y339" s="26">
        <f t="shared" si="205"/>
        <v>3.8294444444444449</v>
      </c>
      <c r="Z339" s="26">
        <f t="shared" si="206"/>
        <v>-0.12555555555555475</v>
      </c>
      <c r="AA339" s="65">
        <f t="shared" si="207"/>
        <v>-0.18055555555555491</v>
      </c>
      <c r="AB339" s="36"/>
      <c r="AC339" s="14"/>
      <c r="AD339" s="57"/>
      <c r="AE339" s="41"/>
      <c r="AF339" s="14"/>
      <c r="AI339" s="20">
        <f t="shared" si="215"/>
        <v>-0.70613057074306274</v>
      </c>
      <c r="AJ339" s="20">
        <f t="shared" si="216"/>
        <v>-0.69917030845293282</v>
      </c>
      <c r="AK339" s="21">
        <f t="shared" si="217"/>
        <v>3.6985714285714288</v>
      </c>
      <c r="AL339" s="21">
        <f t="shared" si="219"/>
        <v>4.0038095238095233</v>
      </c>
      <c r="AM339" s="26">
        <f t="shared" si="220"/>
        <v>4.3311375661375671</v>
      </c>
      <c r="AN339" s="26">
        <f t="shared" si="221"/>
        <v>0.3273280423280438</v>
      </c>
      <c r="AO339" s="65">
        <f t="shared" si="222"/>
        <v>0.63256613756613822</v>
      </c>
      <c r="AP339" s="36"/>
      <c r="AQ339" s="14">
        <f t="shared" si="211"/>
        <v>0.69200224698023871</v>
      </c>
      <c r="AR339" s="57">
        <f t="shared" si="223"/>
        <v>-3.9600000000000003E-2</v>
      </c>
      <c r="AS339" s="14"/>
      <c r="AT339" s="14"/>
      <c r="AU339" s="23"/>
      <c r="AV339" s="9"/>
      <c r="AW339" s="9"/>
      <c r="AX339" s="9"/>
      <c r="BA339" s="9"/>
      <c r="BB339" s="9"/>
      <c r="BC339" s="9"/>
      <c r="BD339" s="38"/>
      <c r="BE339" s="9"/>
      <c r="BF339" s="9"/>
      <c r="BG339" s="9"/>
      <c r="BH339" s="9"/>
      <c r="BI339" s="9"/>
    </row>
    <row r="340" spans="1:61" ht="15.75">
      <c r="A340" s="70">
        <f t="shared" si="212"/>
        <v>4.9999999999998934E-3</v>
      </c>
      <c r="B340" s="5">
        <v>-3.63</v>
      </c>
      <c r="C340" s="75">
        <v>3.41</v>
      </c>
      <c r="D340" s="75">
        <v>0.04</v>
      </c>
      <c r="G340" s="20">
        <f t="shared" si="208"/>
        <v>-0.10754801364030631</v>
      </c>
      <c r="H340" s="85">
        <f t="shared" si="209"/>
        <v>-0.10677465116362528</v>
      </c>
      <c r="I340" s="21">
        <f t="shared" si="224"/>
        <v>4.04</v>
      </c>
      <c r="J340" s="21">
        <f t="shared" si="198"/>
        <v>4.0266666666666673</v>
      </c>
      <c r="K340" s="26">
        <f t="shared" si="199"/>
        <v>3.9666666666666663</v>
      </c>
      <c r="L340" s="26">
        <f t="shared" si="200"/>
        <v>-6.0000000000000941E-2</v>
      </c>
      <c r="M340" s="65">
        <f t="shared" si="201"/>
        <v>-7.3333333333333695E-2</v>
      </c>
      <c r="O340" s="14">
        <f t="shared" si="218"/>
        <v>0.13644001213282542</v>
      </c>
      <c r="P340" s="57">
        <f t="shared" si="213"/>
        <v>3.0100000000000001E-3</v>
      </c>
      <c r="U340" s="20">
        <f t="shared" ref="U340:V355" si="225">U339 + 0.00464017486008615</f>
        <v>-1.569203094720919</v>
      </c>
      <c r="V340" s="20">
        <f t="shared" si="225"/>
        <v>-1.5668830072908762</v>
      </c>
      <c r="W340" s="21">
        <f t="shared" si="202"/>
        <v>3.645</v>
      </c>
      <c r="X340" s="21">
        <f t="shared" si="204"/>
        <v>3.7749999999999999</v>
      </c>
      <c r="Y340" s="26">
        <f t="shared" si="205"/>
        <v>3.8488888888888888</v>
      </c>
      <c r="Z340" s="26">
        <f t="shared" si="206"/>
        <v>7.3888888888888893E-2</v>
      </c>
      <c r="AA340" s="65">
        <f t="shared" si="207"/>
        <v>0.20388888888888879</v>
      </c>
      <c r="AB340" s="36"/>
      <c r="AC340" s="14"/>
      <c r="AD340" s="57"/>
      <c r="AE340" s="41"/>
      <c r="AF340" s="14"/>
      <c r="AI340" s="20">
        <f t="shared" si="215"/>
        <v>-0.69221004616280435</v>
      </c>
      <c r="AJ340" s="20">
        <f t="shared" si="216"/>
        <v>-0.68524978387267443</v>
      </c>
      <c r="AK340" s="21">
        <f t="shared" si="217"/>
        <v>3.9728571428571433</v>
      </c>
      <c r="AL340" s="21">
        <f t="shared" si="219"/>
        <v>4.0433333333333339</v>
      </c>
      <c r="AM340" s="26">
        <f t="shared" si="220"/>
        <v>4.3819312169312177</v>
      </c>
      <c r="AN340" s="26">
        <f t="shared" si="221"/>
        <v>0.33859788359788379</v>
      </c>
      <c r="AO340" s="65">
        <f t="shared" si="222"/>
        <v>0.40907407407407437</v>
      </c>
      <c r="AP340" s="36"/>
      <c r="AQ340" s="14">
        <f t="shared" si="211"/>
        <v>6.6079092204933604E-2</v>
      </c>
      <c r="AR340" s="57">
        <f t="shared" si="223"/>
        <v>-3.9600000000000003E-2</v>
      </c>
      <c r="AS340" s="14"/>
      <c r="AT340" s="14"/>
      <c r="AU340" s="23"/>
      <c r="AV340" s="9"/>
      <c r="AW340" s="9"/>
      <c r="AX340" s="9"/>
      <c r="BA340" s="9"/>
      <c r="BB340" s="9"/>
      <c r="BC340" s="9"/>
      <c r="BD340" s="38"/>
      <c r="BE340" s="9"/>
      <c r="BF340" s="9"/>
      <c r="BG340" s="9"/>
      <c r="BH340" s="9"/>
      <c r="BI340" s="9"/>
    </row>
    <row r="341" spans="1:61" ht="15.75">
      <c r="A341" s="70">
        <f t="shared" si="212"/>
        <v>4.9999999999998934E-3</v>
      </c>
      <c r="B341" s="5">
        <v>-3.625</v>
      </c>
      <c r="C341" s="75">
        <v>3.33</v>
      </c>
      <c r="D341" s="75">
        <v>0.04</v>
      </c>
      <c r="G341" s="20">
        <f t="shared" si="208"/>
        <v>-0.10600128868694425</v>
      </c>
      <c r="H341" s="85">
        <f t="shared" si="209"/>
        <v>-0.10522792621026322</v>
      </c>
      <c r="I341" s="21">
        <f t="shared" si="224"/>
        <v>3.9249999999999998</v>
      </c>
      <c r="J341" s="21">
        <f t="shared" si="198"/>
        <v>3.9550000000000001</v>
      </c>
      <c r="K341" s="26">
        <f t="shared" si="199"/>
        <v>3.9500000000000006</v>
      </c>
      <c r="L341" s="26">
        <f t="shared" si="200"/>
        <v>-4.9999999999994493E-3</v>
      </c>
      <c r="M341" s="65">
        <f t="shared" si="201"/>
        <v>2.5000000000000799E-2</v>
      </c>
      <c r="O341" s="14">
        <f t="shared" si="218"/>
        <v>0.74129558822990504</v>
      </c>
      <c r="P341" s="57">
        <f t="shared" si="213"/>
        <v>3.0100000000000001E-3</v>
      </c>
      <c r="U341" s="20">
        <f t="shared" si="225"/>
        <v>-1.5645629198608328</v>
      </c>
      <c r="V341" s="20">
        <f t="shared" si="225"/>
        <v>-1.56224283243079</v>
      </c>
      <c r="W341" s="21">
        <f t="shared" si="202"/>
        <v>3.67</v>
      </c>
      <c r="X341" s="21">
        <f t="shared" si="204"/>
        <v>3.7016666666666667</v>
      </c>
      <c r="Y341" s="26">
        <f t="shared" si="205"/>
        <v>3.8994444444444443</v>
      </c>
      <c r="Z341" s="26">
        <f t="shared" si="206"/>
        <v>0.19777777777777761</v>
      </c>
      <c r="AA341" s="65">
        <f t="shared" si="207"/>
        <v>0.22944444444444434</v>
      </c>
      <c r="AB341" s="36"/>
      <c r="AC341" s="14"/>
      <c r="AD341" s="57"/>
      <c r="AE341" s="41"/>
      <c r="AF341" s="14"/>
      <c r="AI341" s="20">
        <f t="shared" si="215"/>
        <v>-0.67828952158254596</v>
      </c>
      <c r="AJ341" s="20">
        <f t="shared" si="216"/>
        <v>-0.67132925929241605</v>
      </c>
      <c r="AK341" s="21">
        <f t="shared" si="217"/>
        <v>4.4585714285714291</v>
      </c>
      <c r="AL341" s="21">
        <f t="shared" si="219"/>
        <v>4.3690476190476195</v>
      </c>
      <c r="AM341" s="26">
        <f t="shared" si="220"/>
        <v>4.3252645502645501</v>
      </c>
      <c r="AN341" s="26">
        <f t="shared" si="221"/>
        <v>-4.3783068783069368E-2</v>
      </c>
      <c r="AO341" s="65">
        <f t="shared" si="222"/>
        <v>-0.13330687830687893</v>
      </c>
      <c r="AP341" s="36"/>
      <c r="AQ341" s="14">
        <f t="shared" si="211"/>
        <v>-0.59076320420037176</v>
      </c>
      <c r="AR341" s="57">
        <f t="shared" si="223"/>
        <v>-3.9600000000000003E-2</v>
      </c>
      <c r="AS341" s="14"/>
      <c r="AT341" s="14"/>
      <c r="AU341" s="23"/>
      <c r="AV341" s="9"/>
      <c r="AW341" s="9"/>
      <c r="AX341" s="9"/>
      <c r="BA341" s="9"/>
      <c r="BB341" s="9"/>
      <c r="BC341" s="9"/>
      <c r="BD341" s="38"/>
      <c r="BE341" s="9"/>
      <c r="BF341" s="9"/>
      <c r="BG341" s="9"/>
      <c r="BH341" s="9"/>
      <c r="BI341" s="9"/>
    </row>
    <row r="342" spans="1:61" ht="15.75">
      <c r="A342" s="70">
        <f t="shared" si="212"/>
        <v>4.9999999999998934E-3</v>
      </c>
      <c r="B342" s="5">
        <v>-3.62</v>
      </c>
      <c r="C342" s="75">
        <v>3.2</v>
      </c>
      <c r="D342" s="75">
        <v>0.05</v>
      </c>
      <c r="G342" s="20">
        <f t="shared" si="208"/>
        <v>-0.1044545637335822</v>
      </c>
      <c r="H342" s="85">
        <f t="shared" si="209"/>
        <v>-0.10368120125690117</v>
      </c>
      <c r="I342" s="21">
        <f t="shared" si="224"/>
        <v>3.9</v>
      </c>
      <c r="J342" s="21">
        <f t="shared" ref="J342:J405" si="226">AVERAGE(I341:I343)</f>
        <v>3.8949999999999996</v>
      </c>
      <c r="K342" s="26">
        <f t="shared" ref="K342:K405" si="227">AVERAGE(I338:I346)</f>
        <v>3.9322222222222223</v>
      </c>
      <c r="L342" s="26">
        <f t="shared" ref="L342:L405" si="228">K342-J342</f>
        <v>3.7222222222222712E-2</v>
      </c>
      <c r="M342" s="65">
        <f t="shared" ref="M342:M405" si="229">K342-I342</f>
        <v>3.2222222222222374E-2</v>
      </c>
      <c r="O342" s="14">
        <f t="shared" si="218"/>
        <v>0.99929072001143404</v>
      </c>
      <c r="P342" s="57">
        <f t="shared" si="213"/>
        <v>3.0100000000000001E-3</v>
      </c>
      <c r="U342" s="20">
        <f t="shared" si="225"/>
        <v>-1.5599227450007467</v>
      </c>
      <c r="V342" s="20">
        <f t="shared" si="225"/>
        <v>-1.5576026575707038</v>
      </c>
      <c r="W342" s="21">
        <f t="shared" si="202"/>
        <v>3.79</v>
      </c>
      <c r="X342" s="21">
        <f t="shared" si="204"/>
        <v>3.72</v>
      </c>
      <c r="Y342" s="26">
        <f t="shared" si="205"/>
        <v>3.9411111111111108</v>
      </c>
      <c r="Z342" s="26">
        <f t="shared" si="206"/>
        <v>0.22111111111111059</v>
      </c>
      <c r="AA342" s="65">
        <f t="shared" si="207"/>
        <v>0.15111111111111075</v>
      </c>
      <c r="AB342" s="36"/>
      <c r="AC342" s="14"/>
      <c r="AD342" s="57"/>
      <c r="AE342" s="41"/>
      <c r="AF342" s="14"/>
      <c r="AI342" s="20">
        <f t="shared" si="215"/>
        <v>-0.66436899700228758</v>
      </c>
      <c r="AJ342" s="20">
        <f t="shared" si="216"/>
        <v>-0.65740873471215766</v>
      </c>
      <c r="AK342" s="21">
        <f t="shared" si="217"/>
        <v>4.6757142857142862</v>
      </c>
      <c r="AL342" s="21">
        <f t="shared" si="219"/>
        <v>4.6361904761904755</v>
      </c>
      <c r="AM342" s="26">
        <f t="shared" si="220"/>
        <v>4.2816349206349207</v>
      </c>
      <c r="AN342" s="26">
        <f t="shared" si="221"/>
        <v>-0.35455555555555485</v>
      </c>
      <c r="AO342" s="65">
        <f t="shared" si="222"/>
        <v>-0.39407936507936547</v>
      </c>
      <c r="AP342" s="36"/>
      <c r="AQ342" s="14">
        <f t="shared" si="211"/>
        <v>-0.97118083175864811</v>
      </c>
      <c r="AR342" s="57">
        <f t="shared" si="223"/>
        <v>-3.9600000000000003E-2</v>
      </c>
      <c r="AS342" s="14"/>
      <c r="AT342" s="14"/>
      <c r="AU342" s="23"/>
      <c r="AV342" s="9"/>
      <c r="AW342" s="9"/>
      <c r="AX342" s="9"/>
      <c r="BA342" s="9"/>
      <c r="BB342" s="9"/>
      <c r="BC342" s="9"/>
      <c r="BD342" s="38"/>
      <c r="BE342" s="9"/>
      <c r="BF342" s="9"/>
      <c r="BG342" s="9"/>
      <c r="BH342" s="9"/>
      <c r="BI342" s="9"/>
    </row>
    <row r="343" spans="1:61" ht="15.75">
      <c r="A343" s="70">
        <f t="shared" si="212"/>
        <v>4.9999999999998934E-3</v>
      </c>
      <c r="B343" s="5">
        <v>-3.6150000000000002</v>
      </c>
      <c r="C343" s="75">
        <v>3.04</v>
      </c>
      <c r="D343" s="75">
        <v>0.04</v>
      </c>
      <c r="G343" s="20">
        <f t="shared" si="208"/>
        <v>-0.10290783878022014</v>
      </c>
      <c r="H343" s="85">
        <f t="shared" si="209"/>
        <v>-0.10213447630353911</v>
      </c>
      <c r="I343" s="21">
        <f t="shared" si="224"/>
        <v>3.86</v>
      </c>
      <c r="J343" s="21">
        <f t="shared" si="226"/>
        <v>3.875</v>
      </c>
      <c r="K343" s="26">
        <f t="shared" si="227"/>
        <v>3.9000000000000008</v>
      </c>
      <c r="L343" s="26">
        <f t="shared" si="228"/>
        <v>2.5000000000000799E-2</v>
      </c>
      <c r="M343" s="65">
        <f t="shared" si="229"/>
        <v>4.0000000000000924E-2</v>
      </c>
      <c r="O343" s="14">
        <f t="shared" si="218"/>
        <v>0.78970661802033049</v>
      </c>
      <c r="P343" s="57">
        <f t="shared" si="213"/>
        <v>3.0100000000000001E-3</v>
      </c>
      <c r="U343" s="20">
        <f t="shared" si="225"/>
        <v>-1.5552825701406605</v>
      </c>
      <c r="V343" s="20">
        <f t="shared" si="225"/>
        <v>-1.5529624827106177</v>
      </c>
      <c r="W343" s="21">
        <f t="shared" ref="W343:W406" si="230">AVERAGEIFS(d18O,KyrBP,"&gt;"&amp;U343,KyrBP,"&lt;="&amp;U344)</f>
        <v>3.7</v>
      </c>
      <c r="X343" s="21">
        <f t="shared" si="204"/>
        <v>3.7949999999999999</v>
      </c>
      <c r="Y343" s="26">
        <f t="shared" si="205"/>
        <v>3.9516666666666662</v>
      </c>
      <c r="Z343" s="26">
        <f t="shared" si="206"/>
        <v>0.15666666666666629</v>
      </c>
      <c r="AA343" s="65">
        <f t="shared" si="207"/>
        <v>0.25166666666666604</v>
      </c>
      <c r="AB343" s="36"/>
      <c r="AC343" s="14"/>
      <c r="AD343" s="57"/>
      <c r="AE343" s="41"/>
      <c r="AF343" s="14"/>
      <c r="AI343" s="20">
        <f t="shared" si="215"/>
        <v>-0.65044847242202919</v>
      </c>
      <c r="AJ343" s="20">
        <f t="shared" si="216"/>
        <v>-0.64348821013189927</v>
      </c>
      <c r="AK343" s="21">
        <f t="shared" si="217"/>
        <v>4.7742857142857131</v>
      </c>
      <c r="AL343" s="21">
        <f t="shared" si="219"/>
        <v>4.7976190476190474</v>
      </c>
      <c r="AM343" s="26">
        <f t="shared" si="220"/>
        <v>4.257190476190476</v>
      </c>
      <c r="AN343" s="26">
        <f t="shared" si="221"/>
        <v>-0.54042857142857148</v>
      </c>
      <c r="AO343" s="65">
        <f t="shared" si="222"/>
        <v>-0.51709523809523716</v>
      </c>
      <c r="AP343" s="36"/>
      <c r="AQ343" s="14">
        <f t="shared" si="211"/>
        <v>-0.89717215466439126</v>
      </c>
      <c r="AR343" s="57">
        <f t="shared" si="223"/>
        <v>-3.9600000000000003E-2</v>
      </c>
      <c r="AS343" s="14"/>
      <c r="AT343" s="14"/>
      <c r="AU343" s="23"/>
      <c r="AV343" s="9"/>
      <c r="AW343" s="9"/>
      <c r="AX343" s="9"/>
      <c r="BA343" s="9"/>
      <c r="BB343" s="9"/>
      <c r="BC343" s="9"/>
      <c r="BD343" s="38"/>
      <c r="BE343" s="9"/>
      <c r="BF343" s="9"/>
      <c r="BG343" s="9"/>
      <c r="BH343" s="9"/>
      <c r="BI343" s="9"/>
    </row>
    <row r="344" spans="1:61" ht="15.75">
      <c r="A344" s="70">
        <f t="shared" si="212"/>
        <v>5.0000000000003375E-3</v>
      </c>
      <c r="B344" s="5">
        <v>-3.61</v>
      </c>
      <c r="C344" s="75">
        <v>2.93</v>
      </c>
      <c r="D344" s="75">
        <v>0.04</v>
      </c>
      <c r="G344" s="20">
        <f t="shared" si="208"/>
        <v>-0.10136111382685808</v>
      </c>
      <c r="H344" s="85">
        <f t="shared" si="209"/>
        <v>-0.10058775135017706</v>
      </c>
      <c r="I344" s="21">
        <f t="shared" si="224"/>
        <v>3.8650000000000002</v>
      </c>
      <c r="J344" s="21">
        <f t="shared" si="226"/>
        <v>3.8349999999999995</v>
      </c>
      <c r="K344" s="26">
        <f t="shared" si="227"/>
        <v>3.8655555555555554</v>
      </c>
      <c r="L344" s="26">
        <f t="shared" si="228"/>
        <v>3.0555555555555891E-2</v>
      </c>
      <c r="M344" s="65">
        <f t="shared" si="229"/>
        <v>5.5555555555519831E-4</v>
      </c>
      <c r="O344" s="14">
        <f t="shared" si="218"/>
        <v>0.21061001284607042</v>
      </c>
      <c r="P344" s="57">
        <f t="shared" si="213"/>
        <v>3.0100000000000001E-3</v>
      </c>
      <c r="U344" s="20">
        <f t="shared" si="225"/>
        <v>-1.5506423952805743</v>
      </c>
      <c r="V344" s="20">
        <f t="shared" si="225"/>
        <v>-1.5483223078505315</v>
      </c>
      <c r="W344" s="21">
        <f t="shared" si="230"/>
        <v>3.895</v>
      </c>
      <c r="X344" s="21">
        <f t="shared" si="204"/>
        <v>3.9266666666666672</v>
      </c>
      <c r="Y344" s="26">
        <f t="shared" si="205"/>
        <v>3.9422222222222221</v>
      </c>
      <c r="Z344" s="26">
        <f t="shared" si="206"/>
        <v>1.5555555555554879E-2</v>
      </c>
      <c r="AA344" s="65">
        <f t="shared" si="207"/>
        <v>4.7222222222222054E-2</v>
      </c>
      <c r="AB344" s="36"/>
      <c r="AC344" s="14"/>
      <c r="AD344" s="57"/>
      <c r="AE344" s="41"/>
      <c r="AF344" s="14"/>
      <c r="AI344" s="20">
        <f t="shared" si="215"/>
        <v>-0.6365279478417708</v>
      </c>
      <c r="AJ344" s="20">
        <f t="shared" si="216"/>
        <v>-0.62956768555164089</v>
      </c>
      <c r="AK344" s="21">
        <f t="shared" si="217"/>
        <v>4.9428571428571431</v>
      </c>
      <c r="AL344" s="21">
        <f t="shared" si="219"/>
        <v>4.4966666666666661</v>
      </c>
      <c r="AM344" s="26">
        <f t="shared" si="220"/>
        <v>4.2571111111111115</v>
      </c>
      <c r="AN344" s="26">
        <f t="shared" si="221"/>
        <v>-0.23955555555555463</v>
      </c>
      <c r="AO344" s="65">
        <f t="shared" si="222"/>
        <v>-0.68574603174603155</v>
      </c>
      <c r="AP344" s="36"/>
      <c r="AQ344" s="14">
        <f t="shared" si="211"/>
        <v>-0.40336665544482908</v>
      </c>
      <c r="AR344" s="57">
        <f t="shared" si="223"/>
        <v>-3.9600000000000003E-2</v>
      </c>
      <c r="AS344" s="14"/>
      <c r="AT344" s="14"/>
      <c r="AU344" s="23"/>
      <c r="AV344" s="9"/>
      <c r="AW344" s="9"/>
      <c r="AX344" s="9"/>
      <c r="BA344" s="9"/>
      <c r="BB344" s="9"/>
      <c r="BC344" s="9"/>
      <c r="BD344" s="38"/>
      <c r="BE344" s="9"/>
      <c r="BF344" s="9"/>
      <c r="BG344" s="9"/>
      <c r="BH344" s="9"/>
      <c r="BI344" s="9"/>
    </row>
    <row r="345" spans="1:61" ht="15.75">
      <c r="A345" s="70">
        <f t="shared" si="212"/>
        <v>4.9999999999998934E-3</v>
      </c>
      <c r="B345" s="5">
        <v>-3.605</v>
      </c>
      <c r="C345" s="75">
        <v>3.09</v>
      </c>
      <c r="D345" s="75">
        <v>0.05</v>
      </c>
      <c r="G345" s="20">
        <f t="shared" si="208"/>
        <v>-9.9814388873496029E-2</v>
      </c>
      <c r="H345" s="85">
        <f t="shared" si="209"/>
        <v>-9.9041026396815002E-2</v>
      </c>
      <c r="I345" s="21">
        <f t="shared" si="224"/>
        <v>3.78</v>
      </c>
      <c r="J345" s="21">
        <f t="shared" si="226"/>
        <v>3.8366666666666664</v>
      </c>
      <c r="K345" s="26">
        <f t="shared" si="227"/>
        <v>3.8499999999999996</v>
      </c>
      <c r="L345" s="26">
        <f t="shared" si="228"/>
        <v>1.3333333333333197E-2</v>
      </c>
      <c r="M345" s="65">
        <f t="shared" si="229"/>
        <v>6.999999999999984E-2</v>
      </c>
      <c r="O345" s="14">
        <f t="shared" si="218"/>
        <v>-0.46703335800842827</v>
      </c>
      <c r="P345" s="57">
        <f t="shared" si="213"/>
        <v>3.0100000000000001E-3</v>
      </c>
      <c r="U345" s="20">
        <f t="shared" si="225"/>
        <v>-1.5460022204204882</v>
      </c>
      <c r="V345" s="20">
        <f t="shared" si="225"/>
        <v>-1.5436821329904453</v>
      </c>
      <c r="W345" s="21">
        <f t="shared" si="230"/>
        <v>4.1850000000000005</v>
      </c>
      <c r="X345" s="21">
        <f t="shared" si="204"/>
        <v>4.1483333333333334</v>
      </c>
      <c r="Y345" s="26">
        <f t="shared" si="205"/>
        <v>3.9483333333333337</v>
      </c>
      <c r="Z345" s="26">
        <f t="shared" si="206"/>
        <v>-0.19999999999999973</v>
      </c>
      <c r="AA345" s="65">
        <f t="shared" si="207"/>
        <v>-0.2366666666666668</v>
      </c>
      <c r="AB345" s="36"/>
      <c r="AC345" s="14"/>
      <c r="AD345" s="57"/>
      <c r="AE345" s="41"/>
      <c r="AF345" s="14"/>
      <c r="AI345" s="20">
        <f t="shared" si="215"/>
        <v>-0.62260742326151242</v>
      </c>
      <c r="AJ345" s="20">
        <f t="shared" si="216"/>
        <v>-0.6156471609713825</v>
      </c>
      <c r="AK345" s="21">
        <f t="shared" si="217"/>
        <v>3.7728571428571422</v>
      </c>
      <c r="AL345" s="21">
        <f t="shared" si="219"/>
        <v>4.2049047619047615</v>
      </c>
      <c r="AM345" s="26">
        <f t="shared" si="220"/>
        <v>4.2788449328449332</v>
      </c>
      <c r="AN345" s="26">
        <f t="shared" si="221"/>
        <v>7.394017094017169E-2</v>
      </c>
      <c r="AO345" s="65">
        <f t="shared" si="222"/>
        <v>0.50598778998779093</v>
      </c>
      <c r="AP345" s="36"/>
      <c r="AQ345" s="14">
        <f t="shared" si="211"/>
        <v>0.2791785847783933</v>
      </c>
      <c r="AR345" s="57">
        <f t="shared" si="223"/>
        <v>-3.9600000000000003E-2</v>
      </c>
      <c r="AS345" s="14"/>
      <c r="AT345" s="14"/>
      <c r="AU345" s="23"/>
      <c r="AV345" s="9"/>
      <c r="AW345" s="9"/>
      <c r="AX345" s="9"/>
      <c r="BA345" s="9"/>
      <c r="BB345" s="9"/>
      <c r="BC345" s="9"/>
      <c r="BD345" s="38"/>
      <c r="BE345" s="9"/>
      <c r="BF345" s="9"/>
      <c r="BG345" s="9"/>
      <c r="BH345" s="9"/>
      <c r="BI345" s="9"/>
    </row>
    <row r="346" spans="1:61" ht="15.75">
      <c r="A346" s="70">
        <f t="shared" si="212"/>
        <v>4.9999999999998934E-3</v>
      </c>
      <c r="B346" s="5">
        <v>-3.6</v>
      </c>
      <c r="C346" s="75">
        <v>3</v>
      </c>
      <c r="D346" s="75">
        <v>0.04</v>
      </c>
      <c r="G346" s="20">
        <f t="shared" si="208"/>
        <v>-9.8267663920133974E-2</v>
      </c>
      <c r="H346" s="85">
        <f t="shared" si="209"/>
        <v>-9.7494301443452946E-2</v>
      </c>
      <c r="I346" s="21">
        <f t="shared" si="224"/>
        <v>3.8650000000000002</v>
      </c>
      <c r="J346" s="21">
        <f t="shared" si="226"/>
        <v>3.7983333333333333</v>
      </c>
      <c r="K346" s="26">
        <f t="shared" si="227"/>
        <v>3.8588888888888886</v>
      </c>
      <c r="L346" s="26">
        <f t="shared" si="228"/>
        <v>6.0555555555555252E-2</v>
      </c>
      <c r="M346" s="65">
        <f t="shared" si="229"/>
        <v>-6.1111111111116223E-3</v>
      </c>
      <c r="O346" s="14">
        <f t="shared" si="218"/>
        <v>-0.926146630153179</v>
      </c>
      <c r="P346" s="57">
        <f t="shared" si="213"/>
        <v>3.0100000000000001E-3</v>
      </c>
      <c r="U346" s="20">
        <f t="shared" si="225"/>
        <v>-1.541362045560402</v>
      </c>
      <c r="V346" s="20">
        <f t="shared" si="225"/>
        <v>-1.5390419581303592</v>
      </c>
      <c r="W346" s="21">
        <f t="shared" si="230"/>
        <v>4.3650000000000002</v>
      </c>
      <c r="X346" s="21">
        <f t="shared" si="204"/>
        <v>4.2850000000000001</v>
      </c>
      <c r="Y346" s="26">
        <f t="shared" si="205"/>
        <v>3.9466666666666672</v>
      </c>
      <c r="Z346" s="26">
        <f t="shared" si="206"/>
        <v>-0.33833333333333293</v>
      </c>
      <c r="AA346" s="65">
        <f t="shared" si="207"/>
        <v>-0.418333333333333</v>
      </c>
      <c r="AB346" s="36"/>
      <c r="AC346" s="14"/>
      <c r="AD346" s="57"/>
      <c r="AE346" s="41"/>
      <c r="AF346" s="14"/>
      <c r="AI346" s="20">
        <f t="shared" si="215"/>
        <v>-0.60868689868125403</v>
      </c>
      <c r="AJ346" s="20">
        <f t="shared" si="216"/>
        <v>-0.60172663639112411</v>
      </c>
      <c r="AK346" s="21">
        <f t="shared" si="217"/>
        <v>3.899</v>
      </c>
      <c r="AL346" s="21">
        <f t="shared" si="219"/>
        <v>3.9306190476190479</v>
      </c>
      <c r="AM346" s="26">
        <f t="shared" si="220"/>
        <v>4.2824163614163622</v>
      </c>
      <c r="AN346" s="26">
        <f t="shared" si="221"/>
        <v>0.35179731379731427</v>
      </c>
      <c r="AO346" s="65">
        <f t="shared" si="222"/>
        <v>0.38341636141636215</v>
      </c>
      <c r="AP346" s="36"/>
      <c r="AQ346" s="14">
        <f t="shared" si="211"/>
        <v>0.83109306245944681</v>
      </c>
      <c r="AR346" s="57">
        <f t="shared" si="223"/>
        <v>-3.9600000000000003E-2</v>
      </c>
      <c r="AS346" s="14"/>
      <c r="AT346" s="14"/>
      <c r="AU346" s="23"/>
      <c r="AV346" s="9"/>
      <c r="AW346" s="9"/>
      <c r="AX346" s="9"/>
      <c r="BA346" s="9"/>
      <c r="BB346" s="9"/>
      <c r="BC346" s="9"/>
      <c r="BD346" s="38"/>
      <c r="BE346" s="9"/>
      <c r="BF346" s="9"/>
      <c r="BG346" s="9"/>
      <c r="BH346" s="9"/>
      <c r="BI346" s="9"/>
    </row>
    <row r="347" spans="1:61" ht="15.75">
      <c r="A347" s="70">
        <f t="shared" si="212"/>
        <v>4.9999999999998934E-3</v>
      </c>
      <c r="B347" s="5">
        <v>-3.5950000000000002</v>
      </c>
      <c r="C347" s="75">
        <v>2.99</v>
      </c>
      <c r="D347" s="75">
        <v>0.06</v>
      </c>
      <c r="G347" s="20">
        <f t="shared" si="208"/>
        <v>-9.6720938966771919E-2</v>
      </c>
      <c r="H347" s="85">
        <f t="shared" si="209"/>
        <v>-9.5947576490090891E-2</v>
      </c>
      <c r="I347" s="21">
        <f t="shared" si="224"/>
        <v>3.75</v>
      </c>
      <c r="J347" s="21">
        <f t="shared" si="226"/>
        <v>3.8066666666666666</v>
      </c>
      <c r="K347" s="26">
        <f t="shared" si="227"/>
        <v>3.8777777777777769</v>
      </c>
      <c r="L347" s="26">
        <f t="shared" si="228"/>
        <v>7.1111111111110237E-2</v>
      </c>
      <c r="M347" s="65">
        <f t="shared" si="229"/>
        <v>0.12777777777777688</v>
      </c>
      <c r="O347" s="14">
        <f t="shared" si="218"/>
        <v>-0.95190560107598454</v>
      </c>
      <c r="P347" s="57">
        <f t="shared" si="213"/>
        <v>3.0100000000000001E-3</v>
      </c>
      <c r="U347" s="20">
        <f t="shared" si="225"/>
        <v>-1.5367218707003159</v>
      </c>
      <c r="V347" s="20">
        <f t="shared" si="225"/>
        <v>-1.534401783270273</v>
      </c>
      <c r="W347" s="21">
        <f t="shared" si="230"/>
        <v>4.3049999999999997</v>
      </c>
      <c r="X347" s="21">
        <f t="shared" si="204"/>
        <v>4.1983333333333333</v>
      </c>
      <c r="Y347" s="26">
        <f t="shared" si="205"/>
        <v>3.9411111111111117</v>
      </c>
      <c r="Z347" s="26">
        <f t="shared" si="206"/>
        <v>-0.25722222222222157</v>
      </c>
      <c r="AA347" s="65">
        <f t="shared" si="207"/>
        <v>-0.36388888888888804</v>
      </c>
      <c r="AI347" s="20">
        <f t="shared" si="215"/>
        <v>-0.59476637410099564</v>
      </c>
      <c r="AJ347" s="20">
        <f t="shared" si="216"/>
        <v>-0.58780611181086573</v>
      </c>
      <c r="AK347" s="21">
        <f t="shared" si="217"/>
        <v>4.12</v>
      </c>
      <c r="AL347" s="21">
        <f t="shared" si="219"/>
        <v>3.9056190476190475</v>
      </c>
      <c r="AM347" s="26">
        <f t="shared" si="220"/>
        <v>4.2264639804639801</v>
      </c>
      <c r="AN347" s="26">
        <f t="shared" si="221"/>
        <v>0.32084493284493254</v>
      </c>
      <c r="AO347" s="65">
        <f t="shared" si="222"/>
        <v>0.10646398046397998</v>
      </c>
      <c r="AP347" s="36"/>
      <c r="AQ347" s="14">
        <f t="shared" si="211"/>
        <v>0.99412985964519385</v>
      </c>
      <c r="AR347" s="57">
        <f t="shared" si="223"/>
        <v>-3.9600000000000003E-2</v>
      </c>
      <c r="AS347" s="14"/>
      <c r="AT347" s="14"/>
      <c r="AU347" s="23"/>
      <c r="AV347" s="9"/>
      <c r="AW347" s="9"/>
      <c r="AX347" s="9"/>
      <c r="BA347" s="9"/>
      <c r="BB347" s="9"/>
      <c r="BC347" s="9"/>
      <c r="BD347" s="38"/>
      <c r="BE347" s="9"/>
      <c r="BF347" s="9"/>
      <c r="BG347" s="9"/>
      <c r="BH347" s="9"/>
      <c r="BI347" s="9"/>
    </row>
    <row r="348" spans="1:61" ht="15.75">
      <c r="A348" s="70">
        <f t="shared" si="212"/>
        <v>5.0000000000003375E-3</v>
      </c>
      <c r="B348" s="5">
        <v>-3.59</v>
      </c>
      <c r="C348" s="75">
        <v>3.15</v>
      </c>
      <c r="D348" s="75">
        <v>0.05</v>
      </c>
      <c r="G348" s="20">
        <f t="shared" si="208"/>
        <v>-9.5174214013409864E-2</v>
      </c>
      <c r="H348" s="85">
        <f t="shared" si="209"/>
        <v>-9.4400851536728836E-2</v>
      </c>
      <c r="I348" s="21">
        <f t="shared" si="224"/>
        <v>3.8049999999999997</v>
      </c>
      <c r="J348" s="21">
        <f t="shared" si="226"/>
        <v>3.8183333333333334</v>
      </c>
      <c r="K348" s="26">
        <f t="shared" si="227"/>
        <v>3.9055555555555554</v>
      </c>
      <c r="L348" s="26">
        <f t="shared" si="228"/>
        <v>8.722222222222209E-2</v>
      </c>
      <c r="M348" s="65">
        <f t="shared" si="229"/>
        <v>0.10055555555555573</v>
      </c>
      <c r="O348" s="14">
        <f t="shared" si="218"/>
        <v>-0.53225736200299056</v>
      </c>
      <c r="P348" s="57">
        <f t="shared" si="213"/>
        <v>3.0100000000000001E-3</v>
      </c>
      <c r="U348" s="20">
        <f t="shared" si="225"/>
        <v>-1.5320816958402297</v>
      </c>
      <c r="V348" s="20">
        <f t="shared" si="225"/>
        <v>-1.5297616084101868</v>
      </c>
      <c r="W348" s="21">
        <f t="shared" si="230"/>
        <v>3.9249999999999998</v>
      </c>
      <c r="X348" s="21">
        <f t="shared" si="204"/>
        <v>3.9766666666666666</v>
      </c>
      <c r="Y348" s="26">
        <f t="shared" si="205"/>
        <v>3.9611111111111117</v>
      </c>
      <c r="Z348" s="26">
        <f t="shared" si="206"/>
        <v>-1.5555555555554879E-2</v>
      </c>
      <c r="AA348" s="65">
        <f t="shared" si="207"/>
        <v>3.6111111111111871E-2</v>
      </c>
      <c r="AI348" s="20">
        <f t="shared" si="215"/>
        <v>-0.58084584952073726</v>
      </c>
      <c r="AJ348" s="20">
        <f t="shared" si="216"/>
        <v>-0.57388558723060734</v>
      </c>
      <c r="AK348" s="21">
        <f t="shared" si="217"/>
        <v>3.6978571428571425</v>
      </c>
      <c r="AL348" s="21">
        <f t="shared" si="219"/>
        <v>3.9954395604395607</v>
      </c>
      <c r="AM348" s="26">
        <f t="shared" si="220"/>
        <v>4.1411465201465205</v>
      </c>
      <c r="AN348" s="26">
        <f t="shared" si="221"/>
        <v>0.14570695970695979</v>
      </c>
      <c r="AO348" s="65">
        <f t="shared" si="222"/>
        <v>0.44328937728937801</v>
      </c>
      <c r="AP348" s="36"/>
      <c r="AQ348" s="14">
        <f t="shared" si="211"/>
        <v>0.69200224698025936</v>
      </c>
      <c r="AR348" s="57">
        <f t="shared" si="223"/>
        <v>-3.9600000000000003E-2</v>
      </c>
      <c r="AS348" s="14"/>
      <c r="AT348" s="14"/>
      <c r="AU348" s="23"/>
      <c r="AV348" s="9"/>
      <c r="AW348" s="9"/>
      <c r="AX348" s="9"/>
      <c r="BA348" s="9"/>
      <c r="BB348" s="9"/>
      <c r="BC348" s="9"/>
      <c r="BD348" s="38"/>
      <c r="BE348" s="9"/>
      <c r="BF348" s="9"/>
      <c r="BG348" s="9"/>
      <c r="BH348" s="9"/>
      <c r="BI348" s="9"/>
    </row>
    <row r="349" spans="1:61" ht="15.75">
      <c r="A349" s="70">
        <f t="shared" si="212"/>
        <v>4.9999999999998934E-3</v>
      </c>
      <c r="B349" s="5">
        <v>-3.585</v>
      </c>
      <c r="C349" s="75">
        <v>3.16</v>
      </c>
      <c r="D349" s="75">
        <v>0.03</v>
      </c>
      <c r="G349" s="20">
        <f t="shared" si="208"/>
        <v>-9.3627489060047808E-2</v>
      </c>
      <c r="H349" s="85">
        <f t="shared" si="209"/>
        <v>-9.2854126583366781E-2</v>
      </c>
      <c r="I349" s="21">
        <f t="shared" si="224"/>
        <v>3.9</v>
      </c>
      <c r="J349" s="21">
        <f t="shared" si="226"/>
        <v>3.9033333333333338</v>
      </c>
      <c r="K349" s="26">
        <f t="shared" si="227"/>
        <v>3.9338888888888883</v>
      </c>
      <c r="L349" s="26">
        <f t="shared" si="228"/>
        <v>3.0555555555554559E-2</v>
      </c>
      <c r="M349" s="65">
        <f t="shared" si="229"/>
        <v>3.3888888888888413E-2</v>
      </c>
      <c r="O349" s="14">
        <f t="shared" si="218"/>
        <v>0.13644001213286741</v>
      </c>
      <c r="P349" s="57">
        <f t="shared" si="213"/>
        <v>3.0100000000000001E-3</v>
      </c>
      <c r="U349" s="20">
        <f t="shared" si="225"/>
        <v>-1.5274415209801435</v>
      </c>
      <c r="V349" s="20">
        <f t="shared" si="225"/>
        <v>-1.5251214335501007</v>
      </c>
      <c r="W349" s="21">
        <f t="shared" si="230"/>
        <v>3.7</v>
      </c>
      <c r="X349" s="21">
        <f t="shared" si="204"/>
        <v>3.7600000000000002</v>
      </c>
      <c r="Y349" s="26">
        <f t="shared" si="205"/>
        <v>3.9899999999999998</v>
      </c>
      <c r="Z349" s="26">
        <f t="shared" si="206"/>
        <v>0.22999999999999954</v>
      </c>
      <c r="AA349" s="65">
        <f t="shared" si="207"/>
        <v>0.28999999999999959</v>
      </c>
      <c r="AI349" s="20">
        <f t="shared" si="215"/>
        <v>-0.56692532494047887</v>
      </c>
      <c r="AJ349" s="20">
        <f t="shared" si="216"/>
        <v>-0.55996506265034895</v>
      </c>
      <c r="AK349" s="21">
        <f t="shared" si="217"/>
        <v>4.1684615384615391</v>
      </c>
      <c r="AL349" s="21">
        <f t="shared" si="219"/>
        <v>4.1190109890109889</v>
      </c>
      <c r="AM349" s="26">
        <f t="shared" si="220"/>
        <v>4.0274957264957267</v>
      </c>
      <c r="AN349" s="26">
        <f t="shared" si="221"/>
        <v>-9.1515262515262208E-2</v>
      </c>
      <c r="AO349" s="65">
        <f t="shared" si="222"/>
        <v>-0.14096581196581237</v>
      </c>
      <c r="AP349" s="36"/>
      <c r="AQ349" s="14">
        <f t="shared" si="211"/>
        <v>6.6079092204955128E-2</v>
      </c>
      <c r="AR349" s="57">
        <f t="shared" si="223"/>
        <v>-3.9600000000000003E-2</v>
      </c>
      <c r="AS349" s="14"/>
      <c r="AT349" s="14"/>
      <c r="AU349" s="23"/>
      <c r="AV349" s="9"/>
      <c r="AW349" s="9"/>
      <c r="AX349" s="9"/>
      <c r="BA349" s="9"/>
      <c r="BB349" s="9"/>
      <c r="BC349" s="9"/>
      <c r="BD349" s="38"/>
      <c r="BE349" s="9"/>
      <c r="BF349" s="9"/>
      <c r="BG349" s="9"/>
      <c r="BH349" s="9"/>
      <c r="BI349" s="9"/>
    </row>
    <row r="350" spans="1:61" ht="15.75">
      <c r="A350" s="70">
        <f t="shared" si="212"/>
        <v>4.9999999999998934E-3</v>
      </c>
      <c r="B350" s="5">
        <v>-3.58</v>
      </c>
      <c r="C350" s="75">
        <v>3.18</v>
      </c>
      <c r="D350" s="75">
        <v>0.03</v>
      </c>
      <c r="G350" s="20">
        <f t="shared" si="208"/>
        <v>-9.2080764106685753E-2</v>
      </c>
      <c r="H350" s="85">
        <f t="shared" si="209"/>
        <v>-9.1307401630004725E-2</v>
      </c>
      <c r="I350" s="21">
        <f t="shared" si="224"/>
        <v>4.0049999999999999</v>
      </c>
      <c r="J350" s="21">
        <f t="shared" si="226"/>
        <v>3.9916666666666667</v>
      </c>
      <c r="K350" s="26">
        <f t="shared" si="227"/>
        <v>3.9527777777777779</v>
      </c>
      <c r="L350" s="26">
        <f t="shared" si="228"/>
        <v>-3.8888888888888751E-2</v>
      </c>
      <c r="M350" s="65">
        <f t="shared" si="229"/>
        <v>-5.2222222222221948E-2</v>
      </c>
      <c r="O350" s="14">
        <f t="shared" si="218"/>
        <v>0.74129558822993347</v>
      </c>
      <c r="P350" s="57">
        <f t="shared" si="213"/>
        <v>3.0100000000000001E-3</v>
      </c>
      <c r="U350" s="20">
        <f t="shared" si="225"/>
        <v>-1.5228013461200574</v>
      </c>
      <c r="V350" s="20">
        <f t="shared" si="225"/>
        <v>-1.5204812586900145</v>
      </c>
      <c r="W350" s="21">
        <f t="shared" si="230"/>
        <v>3.6550000000000002</v>
      </c>
      <c r="X350" s="21">
        <f t="shared" si="204"/>
        <v>3.6983333333333337</v>
      </c>
      <c r="Y350" s="26">
        <f t="shared" si="205"/>
        <v>3.9972222222222218</v>
      </c>
      <c r="Z350" s="26">
        <f t="shared" si="206"/>
        <v>0.29888888888888809</v>
      </c>
      <c r="AA350" s="65">
        <f t="shared" si="207"/>
        <v>0.34222222222222154</v>
      </c>
      <c r="AI350" s="20">
        <f t="shared" si="215"/>
        <v>-0.55300480036022048</v>
      </c>
      <c r="AJ350" s="20">
        <f t="shared" si="216"/>
        <v>-0.54604453807009057</v>
      </c>
      <c r="AK350" s="21">
        <f t="shared" si="217"/>
        <v>4.4907142857142865</v>
      </c>
      <c r="AL350" s="21">
        <f t="shared" si="219"/>
        <v>4.2771062271062279</v>
      </c>
      <c r="AM350" s="26">
        <f t="shared" si="220"/>
        <v>4.02003540903541</v>
      </c>
      <c r="AN350" s="26">
        <f t="shared" si="221"/>
        <v>-0.25707081807081789</v>
      </c>
      <c r="AO350" s="65">
        <f t="shared" si="222"/>
        <v>-0.47067887667887653</v>
      </c>
      <c r="AP350" s="36"/>
      <c r="AQ350" s="14">
        <f t="shared" si="211"/>
        <v>-0.59076320420035155</v>
      </c>
      <c r="AR350" s="57">
        <f t="shared" si="223"/>
        <v>-3.9600000000000003E-2</v>
      </c>
      <c r="AS350" s="14"/>
      <c r="AT350" s="14"/>
      <c r="AU350" s="23"/>
      <c r="AV350" s="9"/>
      <c r="AW350" s="9"/>
      <c r="AX350" s="9"/>
      <c r="BA350" s="9"/>
      <c r="BB350" s="9"/>
      <c r="BC350" s="9"/>
      <c r="BD350" s="38"/>
      <c r="BE350" s="9"/>
      <c r="BF350" s="9"/>
      <c r="BG350" s="9"/>
      <c r="BH350" s="9"/>
      <c r="BI350" s="9"/>
    </row>
    <row r="351" spans="1:61" ht="15.75">
      <c r="A351" s="70">
        <f t="shared" si="212"/>
        <v>4.9999999999998934E-3</v>
      </c>
      <c r="B351" s="5">
        <v>-3.5750000000000002</v>
      </c>
      <c r="C351" s="75">
        <v>2.94</v>
      </c>
      <c r="D351" s="75">
        <v>0.04</v>
      </c>
      <c r="G351" s="20">
        <f t="shared" si="208"/>
        <v>-9.0534039153323698E-2</v>
      </c>
      <c r="H351" s="85">
        <f t="shared" si="209"/>
        <v>-8.976067667664267E-2</v>
      </c>
      <c r="I351" s="21">
        <f t="shared" si="224"/>
        <v>4.07</v>
      </c>
      <c r="J351" s="21">
        <f t="shared" si="226"/>
        <v>4.0616666666666665</v>
      </c>
      <c r="K351" s="26">
        <f t="shared" si="227"/>
        <v>3.9483333333333328</v>
      </c>
      <c r="L351" s="26">
        <f t="shared" si="228"/>
        <v>-0.11333333333333373</v>
      </c>
      <c r="M351" s="65">
        <f t="shared" si="229"/>
        <v>-0.12166666666666748</v>
      </c>
      <c r="O351" s="14">
        <f t="shared" si="218"/>
        <v>0.99929072001143615</v>
      </c>
      <c r="P351" s="57">
        <f t="shared" si="213"/>
        <v>3.0100000000000001E-3</v>
      </c>
      <c r="U351" s="20">
        <f t="shared" si="225"/>
        <v>-1.5181611712599712</v>
      </c>
      <c r="V351" s="20">
        <f t="shared" si="225"/>
        <v>-1.5158410838299283</v>
      </c>
      <c r="W351" s="21">
        <f t="shared" si="230"/>
        <v>3.74</v>
      </c>
      <c r="X351" s="21">
        <f t="shared" si="204"/>
        <v>3.7583333333333333</v>
      </c>
      <c r="Y351" s="26">
        <f t="shared" si="205"/>
        <v>3.99</v>
      </c>
      <c r="Z351" s="26">
        <f t="shared" si="206"/>
        <v>0.23166666666666691</v>
      </c>
      <c r="AA351" s="65">
        <f t="shared" si="207"/>
        <v>0.25</v>
      </c>
      <c r="AI351" s="20">
        <f t="shared" si="215"/>
        <v>-0.5390842757799621</v>
      </c>
      <c r="AJ351" s="20">
        <f t="shared" si="216"/>
        <v>-0.53212401348983218</v>
      </c>
      <c r="AK351" s="21">
        <f t="shared" si="217"/>
        <v>4.1721428571428572</v>
      </c>
      <c r="AL351" s="21">
        <f t="shared" si="219"/>
        <v>4.2230952380952376</v>
      </c>
      <c r="AM351" s="26">
        <f t="shared" si="220"/>
        <v>4.0564957264957275</v>
      </c>
      <c r="AN351" s="26">
        <f t="shared" si="221"/>
        <v>-0.16659951159951003</v>
      </c>
      <c r="AO351" s="65">
        <f t="shared" si="222"/>
        <v>-0.11564713064712961</v>
      </c>
      <c r="AP351" s="36"/>
      <c r="AQ351" s="14">
        <f t="shared" si="211"/>
        <v>-0.97118083175864212</v>
      </c>
      <c r="AR351" s="57">
        <f t="shared" si="223"/>
        <v>-3.9600000000000003E-2</v>
      </c>
      <c r="AS351" s="14"/>
      <c r="AT351" s="14"/>
      <c r="AU351" s="23"/>
      <c r="AV351" s="9"/>
      <c r="AW351" s="9"/>
      <c r="AX351" s="9"/>
      <c r="BA351" s="9"/>
      <c r="BB351" s="9"/>
      <c r="BC351" s="9"/>
      <c r="BD351" s="38"/>
      <c r="BE351" s="9"/>
      <c r="BF351" s="9"/>
      <c r="BG351" s="9"/>
      <c r="BH351" s="9"/>
      <c r="BI351" s="9"/>
    </row>
    <row r="352" spans="1:61" ht="15.75">
      <c r="A352" s="70">
        <f t="shared" si="212"/>
        <v>5.0000000000003375E-3</v>
      </c>
      <c r="B352" s="5">
        <v>-3.57</v>
      </c>
      <c r="C352" s="75">
        <v>2.89</v>
      </c>
      <c r="D352" s="75">
        <v>0.04</v>
      </c>
      <c r="G352" s="20">
        <f t="shared" si="208"/>
        <v>-8.8987314199961642E-2</v>
      </c>
      <c r="H352" s="85">
        <f t="shared" si="209"/>
        <v>-8.8213951723280615E-2</v>
      </c>
      <c r="I352" s="21">
        <f t="shared" si="224"/>
        <v>4.1100000000000003</v>
      </c>
      <c r="J352" s="21">
        <f t="shared" si="226"/>
        <v>4.0999999999999996</v>
      </c>
      <c r="K352" s="26">
        <f t="shared" si="227"/>
        <v>3.9538888888888883</v>
      </c>
      <c r="L352" s="26">
        <f t="shared" si="228"/>
        <v>-0.1461111111111113</v>
      </c>
      <c r="M352" s="65">
        <f t="shared" si="229"/>
        <v>-0.15611111111111198</v>
      </c>
      <c r="O352" s="14">
        <f t="shared" si="218"/>
        <v>0.78970661802030451</v>
      </c>
      <c r="P352" s="57">
        <f t="shared" si="213"/>
        <v>3.0100000000000001E-3</v>
      </c>
      <c r="U352" s="20">
        <f t="shared" si="225"/>
        <v>-1.513520996399885</v>
      </c>
      <c r="V352" s="20">
        <f t="shared" si="225"/>
        <v>-1.5112009089698422</v>
      </c>
      <c r="W352" s="21">
        <f t="shared" si="230"/>
        <v>3.88</v>
      </c>
      <c r="X352" s="21">
        <f t="shared" si="204"/>
        <v>3.9250000000000003</v>
      </c>
      <c r="Y352" s="26">
        <f t="shared" si="205"/>
        <v>3.9461111111111111</v>
      </c>
      <c r="Z352" s="26">
        <f t="shared" si="206"/>
        <v>2.1111111111110858E-2</v>
      </c>
      <c r="AA352" s="65">
        <f t="shared" si="207"/>
        <v>6.6111111111111232E-2</v>
      </c>
      <c r="AI352" s="20">
        <f t="shared" si="215"/>
        <v>-0.52516375119970371</v>
      </c>
      <c r="AJ352" s="20">
        <f t="shared" si="216"/>
        <v>-0.5182034889095738</v>
      </c>
      <c r="AK352" s="21">
        <f t="shared" si="217"/>
        <v>4.0064285714285708</v>
      </c>
      <c r="AL352" s="21">
        <f t="shared" si="219"/>
        <v>4.032857142857142</v>
      </c>
      <c r="AM352" s="26">
        <f t="shared" si="220"/>
        <v>4.103479853479854</v>
      </c>
      <c r="AN352" s="26">
        <f t="shared" si="221"/>
        <v>7.0622710622711971E-2</v>
      </c>
      <c r="AO352" s="65">
        <f t="shared" si="222"/>
        <v>9.7051282051283216E-2</v>
      </c>
      <c r="AP352" s="36"/>
      <c r="AQ352" s="14">
        <f t="shared" si="211"/>
        <v>-0.89717215466440237</v>
      </c>
      <c r="AR352" s="57">
        <f t="shared" si="223"/>
        <v>-3.9600000000000003E-2</v>
      </c>
      <c r="AS352" s="14"/>
      <c r="AT352" s="14"/>
      <c r="AU352" s="23"/>
      <c r="AV352" s="9"/>
      <c r="AW352" s="9"/>
      <c r="AX352" s="9"/>
      <c r="BA352" s="9"/>
      <c r="BB352" s="9"/>
      <c r="BC352" s="9"/>
      <c r="BD352" s="38"/>
      <c r="BE352" s="9"/>
      <c r="BF352" s="9"/>
      <c r="BG352" s="9"/>
      <c r="BH352" s="9"/>
      <c r="BI352" s="9"/>
    </row>
    <row r="353" spans="1:61" ht="15.75">
      <c r="A353" s="70">
        <f t="shared" si="212"/>
        <v>4.9999999999998934E-3</v>
      </c>
      <c r="B353" s="5">
        <v>-3.5649999999999999</v>
      </c>
      <c r="C353" s="75">
        <v>3.05</v>
      </c>
      <c r="D353" s="75">
        <v>0.04</v>
      </c>
      <c r="G353" s="20">
        <f t="shared" si="208"/>
        <v>-8.7440589246599587E-2</v>
      </c>
      <c r="H353" s="85">
        <f t="shared" si="209"/>
        <v>-8.6667226769918559E-2</v>
      </c>
      <c r="I353" s="21">
        <f t="shared" si="224"/>
        <v>4.1199999999999992</v>
      </c>
      <c r="J353" s="21">
        <f t="shared" si="226"/>
        <v>4.0599999999999996</v>
      </c>
      <c r="K353" s="26">
        <f t="shared" si="227"/>
        <v>3.96</v>
      </c>
      <c r="L353" s="26">
        <f t="shared" si="228"/>
        <v>-9.9999999999999645E-2</v>
      </c>
      <c r="M353" s="65">
        <f t="shared" si="229"/>
        <v>-0.15999999999999925</v>
      </c>
      <c r="O353" s="14">
        <f t="shared" si="218"/>
        <v>0.21061001284602898</v>
      </c>
      <c r="P353" s="57">
        <f t="shared" si="213"/>
        <v>3.0100000000000001E-3</v>
      </c>
      <c r="U353" s="20">
        <f t="shared" si="225"/>
        <v>-1.5088808215397989</v>
      </c>
      <c r="V353" s="20">
        <f t="shared" si="225"/>
        <v>-1.506560734109756</v>
      </c>
      <c r="W353" s="21">
        <f t="shared" si="230"/>
        <v>4.1550000000000002</v>
      </c>
      <c r="X353" s="21">
        <f t="shared" si="204"/>
        <v>4.0949999999999998</v>
      </c>
      <c r="Y353" s="26">
        <f t="shared" si="205"/>
        <v>3.893333333333334</v>
      </c>
      <c r="Z353" s="26">
        <f t="shared" si="206"/>
        <v>-0.20166666666666577</v>
      </c>
      <c r="AA353" s="65">
        <f t="shared" si="207"/>
        <v>-0.26166666666666627</v>
      </c>
      <c r="AI353" s="20">
        <f t="shared" si="215"/>
        <v>-0.51124322661944532</v>
      </c>
      <c r="AJ353" s="20">
        <f t="shared" si="216"/>
        <v>-0.50428296432931541</v>
      </c>
      <c r="AK353" s="21">
        <f t="shared" si="217"/>
        <v>3.9200000000000004</v>
      </c>
      <c r="AL353" s="21">
        <f t="shared" si="219"/>
        <v>3.8773809523809519</v>
      </c>
      <c r="AM353" s="26">
        <f t="shared" si="220"/>
        <v>4.2168925518925526</v>
      </c>
      <c r="AN353" s="26">
        <f t="shared" si="221"/>
        <v>0.3395115995116007</v>
      </c>
      <c r="AO353" s="65">
        <f t="shared" si="222"/>
        <v>0.29689255189255226</v>
      </c>
      <c r="AP353" s="36"/>
      <c r="AQ353" s="14">
        <f t="shared" si="211"/>
        <v>-0.40336665544485206</v>
      </c>
      <c r="AR353" s="57">
        <f t="shared" si="223"/>
        <v>-3.9600000000000003E-2</v>
      </c>
      <c r="AS353" s="14"/>
      <c r="AT353" s="14"/>
      <c r="AU353" s="23"/>
      <c r="AV353" s="9"/>
      <c r="AW353" s="9"/>
      <c r="AX353" s="9"/>
      <c r="BA353" s="9"/>
      <c r="BB353" s="9"/>
      <c r="BC353" s="9"/>
      <c r="BD353" s="38"/>
      <c r="BE353" s="9"/>
      <c r="BF353" s="9"/>
      <c r="BG353" s="9"/>
      <c r="BH353" s="9"/>
      <c r="BI353" s="9"/>
    </row>
    <row r="354" spans="1:61" ht="15.75">
      <c r="A354" s="70">
        <f t="shared" si="212"/>
        <v>4.9999999999998934E-3</v>
      </c>
      <c r="B354" s="5">
        <v>-3.56</v>
      </c>
      <c r="C354" s="75">
        <v>3.14</v>
      </c>
      <c r="D354" s="75">
        <v>0.03</v>
      </c>
      <c r="G354" s="20">
        <f t="shared" si="208"/>
        <v>-8.5893864293237532E-2</v>
      </c>
      <c r="H354" s="85">
        <f t="shared" si="209"/>
        <v>-8.5120501816556504E-2</v>
      </c>
      <c r="I354" s="21">
        <f t="shared" si="224"/>
        <v>3.95</v>
      </c>
      <c r="J354" s="21">
        <f t="shared" si="226"/>
        <v>3.9649999999999999</v>
      </c>
      <c r="K354" s="26">
        <f t="shared" si="227"/>
        <v>3.9766666666666666</v>
      </c>
      <c r="L354" s="26">
        <f t="shared" si="228"/>
        <v>1.1666666666666714E-2</v>
      </c>
      <c r="M354" s="65">
        <f t="shared" si="229"/>
        <v>2.6666666666666394E-2</v>
      </c>
      <c r="O354" s="14">
        <f t="shared" si="218"/>
        <v>-0.46703335800846574</v>
      </c>
      <c r="P354" s="57">
        <f t="shared" si="213"/>
        <v>3.0100000000000001E-3</v>
      </c>
      <c r="U354" s="20">
        <f t="shared" si="225"/>
        <v>-1.5042406466797127</v>
      </c>
      <c r="V354" s="20">
        <f t="shared" si="225"/>
        <v>-1.5019205592496698</v>
      </c>
      <c r="W354" s="21">
        <f t="shared" si="230"/>
        <v>4.25</v>
      </c>
      <c r="X354" s="21">
        <f t="shared" si="204"/>
        <v>4.2350000000000003</v>
      </c>
      <c r="Y354" s="26">
        <f t="shared" si="205"/>
        <v>3.8716666666666666</v>
      </c>
      <c r="Z354" s="26">
        <f t="shared" si="206"/>
        <v>-0.36333333333333373</v>
      </c>
      <c r="AA354" s="65">
        <f t="shared" si="207"/>
        <v>-0.37833333333333341</v>
      </c>
      <c r="AI354" s="20">
        <f t="shared" si="215"/>
        <v>-0.49732270203918694</v>
      </c>
      <c r="AJ354" s="20">
        <f t="shared" si="216"/>
        <v>-0.49036243974905702</v>
      </c>
      <c r="AK354" s="21">
        <f t="shared" si="217"/>
        <v>3.7057142857142855</v>
      </c>
      <c r="AL354" s="21">
        <f t="shared" si="219"/>
        <v>3.9509523809523812</v>
      </c>
      <c r="AM354" s="26">
        <f t="shared" si="220"/>
        <v>4.3031746031746039</v>
      </c>
      <c r="AN354" s="26">
        <f t="shared" si="221"/>
        <v>0.35222222222222266</v>
      </c>
      <c r="AO354" s="65">
        <f t="shared" si="222"/>
        <v>0.59746031746031836</v>
      </c>
      <c r="AP354" s="36"/>
      <c r="AQ354" s="14">
        <f t="shared" si="211"/>
        <v>0.27917858477836582</v>
      </c>
      <c r="AR354" s="57">
        <f t="shared" si="223"/>
        <v>-3.9600000000000003E-2</v>
      </c>
      <c r="AS354" s="14"/>
      <c r="AT354" s="14"/>
      <c r="AU354" s="23"/>
      <c r="AV354" s="9"/>
      <c r="AW354" s="9"/>
      <c r="AX354" s="9"/>
      <c r="BA354" s="9"/>
      <c r="BB354" s="9"/>
      <c r="BC354" s="9"/>
      <c r="BD354" s="38"/>
      <c r="BE354" s="9"/>
      <c r="BF354" s="9"/>
      <c r="BG354" s="9"/>
      <c r="BH354" s="9"/>
      <c r="BI354" s="9"/>
    </row>
    <row r="355" spans="1:61" ht="15.75">
      <c r="A355" s="70">
        <f t="shared" si="212"/>
        <v>4.9999999999998934E-3</v>
      </c>
      <c r="B355" s="5">
        <v>-3.5550000000000002</v>
      </c>
      <c r="C355" s="75">
        <v>3.12</v>
      </c>
      <c r="D355" s="75">
        <v>0.03</v>
      </c>
      <c r="G355" s="20">
        <f t="shared" si="208"/>
        <v>-8.4347139339875477E-2</v>
      </c>
      <c r="H355" s="85">
        <f t="shared" si="209"/>
        <v>-8.3573776863194449E-2</v>
      </c>
      <c r="I355" s="21">
        <f t="shared" si="224"/>
        <v>3.8250000000000002</v>
      </c>
      <c r="J355" s="21">
        <f t="shared" si="226"/>
        <v>3.8583333333333329</v>
      </c>
      <c r="K355" s="26">
        <f t="shared" si="227"/>
        <v>3.9833333333333334</v>
      </c>
      <c r="L355" s="26">
        <f t="shared" si="228"/>
        <v>0.12500000000000044</v>
      </c>
      <c r="M355" s="65">
        <f t="shared" si="229"/>
        <v>0.15833333333333321</v>
      </c>
      <c r="O355" s="14">
        <f t="shared" si="218"/>
        <v>-0.92614663015319765</v>
      </c>
      <c r="P355" s="57">
        <f t="shared" si="213"/>
        <v>3.0100000000000001E-3</v>
      </c>
      <c r="U355" s="20">
        <f t="shared" si="225"/>
        <v>-1.4996004718196265</v>
      </c>
      <c r="V355" s="20">
        <f t="shared" si="225"/>
        <v>-1.4972803843895837</v>
      </c>
      <c r="W355" s="21">
        <f t="shared" si="230"/>
        <v>4.3000000000000007</v>
      </c>
      <c r="X355" s="21">
        <f t="shared" si="204"/>
        <v>4.1533333333333333</v>
      </c>
      <c r="Y355" s="26">
        <f t="shared" si="205"/>
        <v>3.8438888888888889</v>
      </c>
      <c r="Z355" s="26">
        <f t="shared" si="206"/>
        <v>-0.30944444444444441</v>
      </c>
      <c r="AA355" s="65">
        <f t="shared" si="207"/>
        <v>-0.4561111111111118</v>
      </c>
      <c r="AI355" s="20">
        <f t="shared" si="215"/>
        <v>-0.48340217745892855</v>
      </c>
      <c r="AJ355" s="20">
        <f t="shared" si="216"/>
        <v>-0.47644191516879864</v>
      </c>
      <c r="AK355" s="21">
        <f t="shared" si="217"/>
        <v>4.2271428571428569</v>
      </c>
      <c r="AL355" s="21">
        <f t="shared" si="219"/>
        <v>4.1585714285714284</v>
      </c>
      <c r="AM355" s="26">
        <f t="shared" si="220"/>
        <v>4.233253968253968</v>
      </c>
      <c r="AN355" s="26">
        <f t="shared" si="221"/>
        <v>7.4682539682539684E-2</v>
      </c>
      <c r="AO355" s="65">
        <f t="shared" si="222"/>
        <v>6.1111111111111782E-3</v>
      </c>
      <c r="AP355" s="36"/>
      <c r="AQ355" s="14">
        <f t="shared" si="211"/>
        <v>0.83109306245942882</v>
      </c>
      <c r="AR355" s="57">
        <f t="shared" si="223"/>
        <v>-3.9600000000000003E-2</v>
      </c>
      <c r="AS355" s="14"/>
      <c r="AT355" s="14"/>
      <c r="AU355" s="23"/>
      <c r="AV355" s="9"/>
      <c r="AW355" s="9"/>
      <c r="AX355" s="9"/>
      <c r="BA355" s="9"/>
      <c r="BB355" s="9"/>
      <c r="BC355" s="9"/>
      <c r="BD355" s="38"/>
      <c r="BE355" s="9"/>
      <c r="BF355" s="9"/>
      <c r="BG355" s="9"/>
      <c r="BH355" s="9"/>
      <c r="BI355" s="9"/>
    </row>
    <row r="356" spans="1:61" ht="15.75">
      <c r="A356" s="70">
        <f t="shared" si="212"/>
        <v>5.0000000000003375E-3</v>
      </c>
      <c r="B356" s="5">
        <v>-3.55</v>
      </c>
      <c r="C356" s="75">
        <v>3.11</v>
      </c>
      <c r="D356" s="75">
        <v>0.04</v>
      </c>
      <c r="G356" s="20">
        <f t="shared" si="208"/>
        <v>-8.2800414386513421E-2</v>
      </c>
      <c r="H356" s="85">
        <f t="shared" si="209"/>
        <v>-8.2027051909832394E-2</v>
      </c>
      <c r="I356" s="21">
        <f t="shared" si="224"/>
        <v>3.8</v>
      </c>
      <c r="J356" s="21">
        <f t="shared" si="226"/>
        <v>3.8283333333333331</v>
      </c>
      <c r="K356" s="26">
        <f t="shared" si="227"/>
        <v>3.9822222222222226</v>
      </c>
      <c r="L356" s="26">
        <f t="shared" si="228"/>
        <v>0.15388888888888941</v>
      </c>
      <c r="M356" s="65">
        <f t="shared" si="229"/>
        <v>0.18222222222222273</v>
      </c>
      <c r="O356" s="14">
        <f t="shared" si="218"/>
        <v>-0.95190560107597155</v>
      </c>
      <c r="P356" s="57">
        <f t="shared" si="213"/>
        <v>3.0100000000000001E-3</v>
      </c>
      <c r="U356" s="20">
        <f t="shared" ref="U356:V371" si="231">U355 + 0.00464017486008615</f>
        <v>-1.4949602969595404</v>
      </c>
      <c r="V356" s="20">
        <f t="shared" si="231"/>
        <v>-1.4926402095294975</v>
      </c>
      <c r="W356" s="21">
        <f t="shared" si="230"/>
        <v>3.91</v>
      </c>
      <c r="X356" s="21">
        <f t="shared" ref="X356:X419" si="232">AVERAGE(W355:W357)</f>
        <v>3.8866666666666667</v>
      </c>
      <c r="Y356" s="26">
        <f t="shared" ref="Y356:Y419" si="233">AVERAGE(W352:W360)</f>
        <v>3.8038888888888889</v>
      </c>
      <c r="Z356" s="26">
        <f t="shared" ref="Z356:Z419" si="234">Y356-X356</f>
        <v>-8.2777777777777839E-2</v>
      </c>
      <c r="AA356" s="65">
        <f t="shared" ref="AA356:AA419" si="235">Y356-W356</f>
        <v>-0.10611111111111127</v>
      </c>
      <c r="AI356" s="20">
        <f t="shared" si="215"/>
        <v>-0.46948165287867016</v>
      </c>
      <c r="AJ356" s="20">
        <f t="shared" si="216"/>
        <v>-0.46252139058854025</v>
      </c>
      <c r="AK356" s="21">
        <f t="shared" si="217"/>
        <v>4.5428571428571427</v>
      </c>
      <c r="AL356" s="21">
        <f t="shared" si="219"/>
        <v>4.4961904761904758</v>
      </c>
      <c r="AM356" s="26">
        <f t="shared" si="220"/>
        <v>4.1273809523809524</v>
      </c>
      <c r="AN356" s="26">
        <f t="shared" si="221"/>
        <v>-0.36880952380952348</v>
      </c>
      <c r="AO356" s="65">
        <f t="shared" si="222"/>
        <v>-0.41547619047619033</v>
      </c>
      <c r="AP356" s="36"/>
      <c r="AQ356" s="14">
        <f t="shared" si="211"/>
        <v>0.99412985964519696</v>
      </c>
      <c r="AR356" s="57">
        <f t="shared" si="223"/>
        <v>-3.9600000000000003E-2</v>
      </c>
      <c r="AS356" s="14"/>
      <c r="AT356" s="14"/>
      <c r="AU356" s="23"/>
      <c r="AV356" s="9"/>
      <c r="AW356" s="9"/>
      <c r="AX356" s="9"/>
      <c r="BA356" s="9"/>
      <c r="BB356" s="9"/>
      <c r="BC356" s="9"/>
      <c r="BD356" s="38"/>
      <c r="BE356" s="9"/>
      <c r="BF356" s="9"/>
      <c r="BG356" s="9"/>
      <c r="BH356" s="9"/>
      <c r="BI356" s="9"/>
    </row>
    <row r="357" spans="1:61" ht="15.75">
      <c r="A357" s="70">
        <f t="shared" si="212"/>
        <v>4.9999999999998934E-3</v>
      </c>
      <c r="B357" s="5">
        <v>-3.5449999999999999</v>
      </c>
      <c r="C357" s="75">
        <v>3.01</v>
      </c>
      <c r="D357" s="75">
        <v>0.03</v>
      </c>
      <c r="G357" s="20">
        <f t="shared" si="208"/>
        <v>-8.1253689433151366E-2</v>
      </c>
      <c r="H357" s="85">
        <f t="shared" si="209"/>
        <v>-8.0480326956470338E-2</v>
      </c>
      <c r="I357" s="21">
        <f t="shared" si="224"/>
        <v>3.86</v>
      </c>
      <c r="J357" s="21">
        <f t="shared" si="226"/>
        <v>3.9033333333333338</v>
      </c>
      <c r="K357" s="26">
        <f t="shared" si="227"/>
        <v>3.9688888888888889</v>
      </c>
      <c r="L357" s="26">
        <f t="shared" si="228"/>
        <v>6.5555555555555145E-2</v>
      </c>
      <c r="M357" s="65">
        <f t="shared" si="229"/>
        <v>0.10888888888888903</v>
      </c>
      <c r="O357" s="14">
        <f t="shared" si="218"/>
        <v>-0.5322573620029547</v>
      </c>
      <c r="P357" s="57">
        <f t="shared" si="213"/>
        <v>3.0100000000000001E-3</v>
      </c>
      <c r="U357" s="20">
        <f t="shared" si="231"/>
        <v>-1.4903201220994542</v>
      </c>
      <c r="V357" s="20">
        <f t="shared" si="231"/>
        <v>-1.4880000346694113</v>
      </c>
      <c r="W357" s="21">
        <f t="shared" si="230"/>
        <v>3.4499999999999997</v>
      </c>
      <c r="X357" s="21">
        <f t="shared" si="232"/>
        <v>3.6216666666666661</v>
      </c>
      <c r="Y357" s="26">
        <f t="shared" si="233"/>
        <v>3.7888888888888892</v>
      </c>
      <c r="Z357" s="26">
        <f t="shared" si="234"/>
        <v>0.16722222222222305</v>
      </c>
      <c r="AA357" s="65">
        <f t="shared" si="235"/>
        <v>0.33888888888888946</v>
      </c>
      <c r="AI357" s="20">
        <f t="shared" si="215"/>
        <v>-0.45556112829841178</v>
      </c>
      <c r="AJ357" s="20">
        <f t="shared" si="216"/>
        <v>-0.44860086600828186</v>
      </c>
      <c r="AK357" s="21">
        <f t="shared" si="217"/>
        <v>4.718571428571428</v>
      </c>
      <c r="AL357" s="21">
        <f t="shared" si="219"/>
        <v>4.7354761904761906</v>
      </c>
      <c r="AM357" s="26">
        <f t="shared" si="220"/>
        <v>4.1068253968253963</v>
      </c>
      <c r="AN357" s="26">
        <f t="shared" si="221"/>
        <v>-0.62865079365079435</v>
      </c>
      <c r="AO357" s="65">
        <f t="shared" si="222"/>
        <v>-0.6117460317460317</v>
      </c>
      <c r="AP357" s="36"/>
      <c r="AQ357" s="14">
        <f t="shared" si="211"/>
        <v>0.69200224698028012</v>
      </c>
      <c r="AR357" s="57">
        <f t="shared" si="223"/>
        <v>-3.9600000000000003E-2</v>
      </c>
      <c r="AS357" s="14"/>
      <c r="AT357" s="14"/>
      <c r="AU357" s="23"/>
      <c r="AV357" s="9"/>
      <c r="AW357" s="9"/>
      <c r="AX357" s="9"/>
      <c r="BA357" s="9"/>
      <c r="BB357" s="9"/>
      <c r="BC357" s="9"/>
      <c r="BD357" s="38"/>
      <c r="BE357" s="9"/>
      <c r="BF357" s="9"/>
      <c r="BG357" s="9"/>
      <c r="BH357" s="9"/>
      <c r="BI357" s="9"/>
    </row>
    <row r="358" spans="1:61" ht="15.75">
      <c r="A358" s="70">
        <f t="shared" si="212"/>
        <v>4.9999999999998934E-3</v>
      </c>
      <c r="B358" s="5">
        <v>-3.54</v>
      </c>
      <c r="C358" s="75">
        <v>2.92</v>
      </c>
      <c r="D358" s="75">
        <v>0.04</v>
      </c>
      <c r="G358" s="20">
        <f t="shared" si="208"/>
        <v>-7.9706964479789311E-2</v>
      </c>
      <c r="H358" s="85">
        <f t="shared" si="209"/>
        <v>-7.8933602003108283E-2</v>
      </c>
      <c r="I358" s="21">
        <f t="shared" si="224"/>
        <v>4.05</v>
      </c>
      <c r="J358" s="21">
        <f t="shared" si="226"/>
        <v>3.9916666666666667</v>
      </c>
      <c r="K358" s="26">
        <f t="shared" si="227"/>
        <v>3.9799999999999991</v>
      </c>
      <c r="L358" s="26">
        <f t="shared" si="228"/>
        <v>-1.1666666666667602E-2</v>
      </c>
      <c r="M358" s="65">
        <f t="shared" si="229"/>
        <v>-7.0000000000000728E-2</v>
      </c>
      <c r="O358" s="14">
        <f t="shared" si="218"/>
        <v>0.13644001213291643</v>
      </c>
      <c r="P358" s="57">
        <f t="shared" si="213"/>
        <v>3.0100000000000001E-3</v>
      </c>
      <c r="U358" s="20">
        <f t="shared" si="231"/>
        <v>-1.485679947239368</v>
      </c>
      <c r="V358" s="20">
        <f t="shared" si="231"/>
        <v>-1.4833598598093252</v>
      </c>
      <c r="W358" s="21">
        <f t="shared" si="230"/>
        <v>3.5049999999999999</v>
      </c>
      <c r="X358" s="21">
        <f t="shared" si="232"/>
        <v>3.4533333333333331</v>
      </c>
      <c r="Y358" s="26">
        <f t="shared" si="233"/>
        <v>3.7833333333333332</v>
      </c>
      <c r="Z358" s="26">
        <f t="shared" si="234"/>
        <v>0.33000000000000007</v>
      </c>
      <c r="AA358" s="65">
        <f t="shared" si="235"/>
        <v>0.27833333333333332</v>
      </c>
      <c r="AI358" s="20">
        <f t="shared" si="215"/>
        <v>-0.44164060371815339</v>
      </c>
      <c r="AJ358" s="20">
        <f t="shared" si="216"/>
        <v>-0.43468034142802348</v>
      </c>
      <c r="AK358" s="21">
        <f t="shared" si="217"/>
        <v>4.9449999999999994</v>
      </c>
      <c r="AL358" s="21">
        <f t="shared" si="219"/>
        <v>4.5083333333333329</v>
      </c>
      <c r="AM358" s="26">
        <f t="shared" si="220"/>
        <v>4.1356288156288157</v>
      </c>
      <c r="AN358" s="26">
        <f t="shared" si="221"/>
        <v>-0.37270451770451718</v>
      </c>
      <c r="AO358" s="65">
        <f t="shared" si="222"/>
        <v>-0.80937118437118372</v>
      </c>
      <c r="AP358" s="36"/>
      <c r="AQ358" s="14">
        <f t="shared" si="211"/>
        <v>6.6079092204987269E-2</v>
      </c>
      <c r="AR358" s="57">
        <f t="shared" si="223"/>
        <v>-3.9600000000000003E-2</v>
      </c>
      <c r="AS358" s="14"/>
      <c r="AT358" s="14"/>
      <c r="AU358" s="23"/>
      <c r="AV358" s="9"/>
      <c r="AW358" s="9"/>
      <c r="AX358" s="9"/>
      <c r="BA358" s="9"/>
      <c r="BB358" s="9"/>
      <c r="BC358" s="9"/>
      <c r="BD358" s="38"/>
      <c r="BE358" s="9"/>
      <c r="BF358" s="9"/>
      <c r="BG358" s="9"/>
      <c r="BH358" s="9"/>
      <c r="BI358" s="9"/>
    </row>
    <row r="359" spans="1:61" ht="15.75">
      <c r="A359" s="70">
        <f t="shared" si="212"/>
        <v>4.9999999999998934E-3</v>
      </c>
      <c r="B359" s="5">
        <v>-3.5350000000000001</v>
      </c>
      <c r="C359" s="75">
        <v>3.01</v>
      </c>
      <c r="D359" s="75">
        <v>0.04</v>
      </c>
      <c r="G359" s="20">
        <f t="shared" si="208"/>
        <v>-7.8160239526427255E-2</v>
      </c>
      <c r="H359" s="85">
        <f t="shared" si="209"/>
        <v>-7.7386877049746228E-2</v>
      </c>
      <c r="I359" s="21">
        <f t="shared" si="224"/>
        <v>4.0649999999999995</v>
      </c>
      <c r="J359" s="21">
        <f t="shared" si="226"/>
        <v>4.0583333333333327</v>
      </c>
      <c r="K359" s="26">
        <f t="shared" si="227"/>
        <v>4.01</v>
      </c>
      <c r="L359" s="26">
        <f t="shared" si="228"/>
        <v>-4.8333333333332895E-2</v>
      </c>
      <c r="M359" s="65">
        <f t="shared" si="229"/>
        <v>-5.4999999999999716E-2</v>
      </c>
      <c r="O359" s="14">
        <f t="shared" si="218"/>
        <v>0.74129558822996677</v>
      </c>
      <c r="P359" s="57">
        <f t="shared" si="213"/>
        <v>3.0100000000000001E-3</v>
      </c>
      <c r="U359" s="20">
        <f t="shared" si="231"/>
        <v>-1.4810397723792819</v>
      </c>
      <c r="V359" s="20">
        <f t="shared" si="231"/>
        <v>-1.478719684949239</v>
      </c>
      <c r="W359" s="21">
        <f t="shared" si="230"/>
        <v>3.4050000000000002</v>
      </c>
      <c r="X359" s="21">
        <f t="shared" si="232"/>
        <v>3.43</v>
      </c>
      <c r="Y359" s="26">
        <f t="shared" si="233"/>
        <v>3.7707407407407407</v>
      </c>
      <c r="Z359" s="26">
        <f t="shared" si="234"/>
        <v>0.34074074074074057</v>
      </c>
      <c r="AA359" s="65">
        <f t="shared" si="235"/>
        <v>0.36574074074074048</v>
      </c>
      <c r="AI359" s="20">
        <f t="shared" si="215"/>
        <v>-0.427720079137895</v>
      </c>
      <c r="AJ359" s="20">
        <f t="shared" si="216"/>
        <v>-0.42075981684776509</v>
      </c>
      <c r="AK359" s="21">
        <f t="shared" si="217"/>
        <v>3.8614285714285717</v>
      </c>
      <c r="AL359" s="21">
        <f t="shared" si="219"/>
        <v>4.008571428571428</v>
      </c>
      <c r="AM359" s="26">
        <f t="shared" si="220"/>
        <v>4.2151526251526246</v>
      </c>
      <c r="AN359" s="26">
        <f t="shared" si="221"/>
        <v>0.20658119658119656</v>
      </c>
      <c r="AO359" s="65">
        <f t="shared" si="222"/>
        <v>0.35372405372405291</v>
      </c>
      <c r="AP359" s="36"/>
      <c r="AQ359" s="14">
        <f t="shared" si="211"/>
        <v>-0.59076320420032846</v>
      </c>
      <c r="AR359" s="57">
        <f t="shared" si="223"/>
        <v>-3.9600000000000003E-2</v>
      </c>
      <c r="AS359" s="14"/>
      <c r="AT359" s="14"/>
      <c r="AU359" s="23"/>
      <c r="AV359" s="9"/>
      <c r="AW359" s="9"/>
      <c r="AX359" s="9"/>
      <c r="BA359" s="9"/>
      <c r="BB359" s="9"/>
      <c r="BC359" s="9"/>
      <c r="BD359" s="38"/>
      <c r="BE359" s="9"/>
      <c r="BF359" s="9"/>
      <c r="BG359" s="9"/>
      <c r="BH359" s="9"/>
      <c r="BI359" s="9"/>
    </row>
    <row r="360" spans="1:61" ht="15.75">
      <c r="A360" s="70">
        <f t="shared" si="212"/>
        <v>5.0000000000003375E-3</v>
      </c>
      <c r="B360" s="5">
        <v>-3.53</v>
      </c>
      <c r="C360" s="75">
        <v>3.14</v>
      </c>
      <c r="D360" s="75">
        <v>0.04</v>
      </c>
      <c r="G360" s="20">
        <f t="shared" si="208"/>
        <v>-7.66135145730652E-2</v>
      </c>
      <c r="H360" s="85">
        <f t="shared" si="209"/>
        <v>-7.5840152096384172E-2</v>
      </c>
      <c r="I360" s="21">
        <f t="shared" si="224"/>
        <v>4.0599999999999996</v>
      </c>
      <c r="J360" s="21">
        <f t="shared" si="226"/>
        <v>4.0383333333333331</v>
      </c>
      <c r="K360" s="26">
        <f t="shared" si="227"/>
        <v>4.0733333333333333</v>
      </c>
      <c r="L360" s="26">
        <f t="shared" si="228"/>
        <v>3.5000000000000142E-2</v>
      </c>
      <c r="M360" s="65">
        <f t="shared" si="229"/>
        <v>1.3333333333333641E-2</v>
      </c>
      <c r="O360" s="14">
        <f t="shared" si="218"/>
        <v>0.99929072001143782</v>
      </c>
      <c r="P360" s="57">
        <f t="shared" si="213"/>
        <v>3.0100000000000001E-3</v>
      </c>
      <c r="U360" s="20">
        <f t="shared" si="231"/>
        <v>-1.4763995975191957</v>
      </c>
      <c r="V360" s="20">
        <f t="shared" si="231"/>
        <v>-1.4740795100891528</v>
      </c>
      <c r="W360" s="21">
        <f t="shared" si="230"/>
        <v>3.3800000000000003</v>
      </c>
      <c r="X360" s="21">
        <f t="shared" si="232"/>
        <v>3.5100000000000002</v>
      </c>
      <c r="Y360" s="26">
        <f t="shared" si="233"/>
        <v>3.7657407407407408</v>
      </c>
      <c r="Z360" s="26">
        <f t="shared" si="234"/>
        <v>0.2557407407407406</v>
      </c>
      <c r="AA360" s="65">
        <f t="shared" si="235"/>
        <v>0.3857407407407405</v>
      </c>
      <c r="AI360" s="20">
        <f t="shared" si="215"/>
        <v>-0.41379955455763662</v>
      </c>
      <c r="AJ360" s="20">
        <f t="shared" si="216"/>
        <v>-0.4068392922675067</v>
      </c>
      <c r="AK360" s="21">
        <f t="shared" si="217"/>
        <v>3.2192857142857148</v>
      </c>
      <c r="AL360" s="21">
        <f t="shared" si="219"/>
        <v>3.6340476190476192</v>
      </c>
      <c r="AM360" s="26">
        <f t="shared" si="220"/>
        <v>4.2529304029304029</v>
      </c>
      <c r="AN360" s="26">
        <f t="shared" si="221"/>
        <v>0.61888278388278373</v>
      </c>
      <c r="AO360" s="65">
        <f t="shared" si="222"/>
        <v>1.0336446886446882</v>
      </c>
      <c r="AP360" s="36"/>
      <c r="AQ360" s="14">
        <f t="shared" si="211"/>
        <v>-0.97118083175863446</v>
      </c>
      <c r="AR360" s="57">
        <f t="shared" si="223"/>
        <v>-3.9600000000000003E-2</v>
      </c>
      <c r="AS360" s="14"/>
      <c r="AT360" s="14"/>
      <c r="AU360" s="23"/>
      <c r="AV360" s="9"/>
      <c r="AW360" s="9"/>
      <c r="AX360" s="9"/>
      <c r="BA360" s="9"/>
      <c r="BB360" s="9"/>
      <c r="BC360" s="9"/>
      <c r="BD360" s="38"/>
      <c r="BE360" s="9"/>
      <c r="BF360" s="9"/>
      <c r="BG360" s="9"/>
      <c r="BH360" s="9"/>
      <c r="BI360" s="9"/>
    </row>
    <row r="361" spans="1:61" ht="15.75">
      <c r="A361" s="70">
        <f t="shared" si="212"/>
        <v>4.9999999999998934E-3</v>
      </c>
      <c r="B361" s="5">
        <v>-3.5249999999999999</v>
      </c>
      <c r="C361" s="75">
        <v>3.18</v>
      </c>
      <c r="D361" s="75">
        <v>0.05</v>
      </c>
      <c r="G361" s="20">
        <f t="shared" si="208"/>
        <v>-7.5066789619703145E-2</v>
      </c>
      <c r="H361" s="85">
        <f t="shared" si="209"/>
        <v>-7.4293427143022117E-2</v>
      </c>
      <c r="I361" s="21">
        <f t="shared" si="224"/>
        <v>3.99</v>
      </c>
      <c r="J361" s="21">
        <f t="shared" si="226"/>
        <v>4.0900000000000007</v>
      </c>
      <c r="K361" s="26">
        <f t="shared" si="227"/>
        <v>4.1422222222222222</v>
      </c>
      <c r="L361" s="26">
        <f t="shared" si="228"/>
        <v>5.2222222222221504E-2</v>
      </c>
      <c r="M361" s="65">
        <f t="shared" si="229"/>
        <v>0.15222222222222204</v>
      </c>
      <c r="O361" s="14">
        <f t="shared" si="218"/>
        <v>0.78970661802027853</v>
      </c>
      <c r="P361" s="57">
        <f t="shared" si="213"/>
        <v>3.0100000000000001E-3</v>
      </c>
      <c r="U361" s="20">
        <f t="shared" si="231"/>
        <v>-1.4717594226591095</v>
      </c>
      <c r="V361" s="20">
        <f t="shared" si="231"/>
        <v>-1.4694393352290667</v>
      </c>
      <c r="W361" s="21">
        <f t="shared" si="230"/>
        <v>3.7450000000000001</v>
      </c>
      <c r="X361" s="21">
        <f t="shared" si="232"/>
        <v>3.7433333333333336</v>
      </c>
      <c r="Y361" s="26">
        <f t="shared" si="233"/>
        <v>3.7362962962962962</v>
      </c>
      <c r="Z361" s="26">
        <f t="shared" si="234"/>
        <v>-7.0370370370373969E-3</v>
      </c>
      <c r="AA361" s="65">
        <f t="shared" si="235"/>
        <v>-8.70370370370388E-3</v>
      </c>
      <c r="AI361" s="20">
        <f t="shared" si="215"/>
        <v>-0.39987902997737823</v>
      </c>
      <c r="AJ361" s="20">
        <f t="shared" si="216"/>
        <v>-0.39291876768724832</v>
      </c>
      <c r="AK361" s="21">
        <f t="shared" si="217"/>
        <v>3.8214285714285716</v>
      </c>
      <c r="AL361" s="21">
        <f t="shared" si="219"/>
        <v>3.7399816849816854</v>
      </c>
      <c r="AM361" s="26">
        <f t="shared" si="220"/>
        <v>4.2088827838827836</v>
      </c>
      <c r="AN361" s="26">
        <f t="shared" si="221"/>
        <v>0.46890109890109821</v>
      </c>
      <c r="AO361" s="65">
        <f t="shared" si="222"/>
        <v>0.38745421245421197</v>
      </c>
      <c r="AP361" s="36"/>
      <c r="AQ361" s="14">
        <f t="shared" si="211"/>
        <v>-0.89717215466441502</v>
      </c>
      <c r="AR361" s="57">
        <f t="shared" si="223"/>
        <v>-3.9600000000000003E-2</v>
      </c>
      <c r="AS361" s="14"/>
      <c r="AT361" s="14"/>
      <c r="AU361" s="23"/>
      <c r="AV361" s="9"/>
      <c r="AW361" s="9"/>
      <c r="AX361" s="9"/>
      <c r="BA361" s="9"/>
      <c r="BB361" s="9"/>
      <c r="BC361" s="9"/>
      <c r="BD361" s="38"/>
      <c r="BE361" s="9"/>
      <c r="BF361" s="9"/>
      <c r="BG361" s="9"/>
      <c r="BH361" s="9"/>
      <c r="BI361" s="9"/>
    </row>
    <row r="362" spans="1:61" ht="15.75">
      <c r="A362" s="70">
        <f t="shared" si="212"/>
        <v>4.9999999999998934E-3</v>
      </c>
      <c r="B362" s="5">
        <v>-3.52</v>
      </c>
      <c r="C362" s="75">
        <v>3.11</v>
      </c>
      <c r="D362" s="75">
        <v>0.04</v>
      </c>
      <c r="G362" s="20">
        <f t="shared" si="208"/>
        <v>-7.3520064666341089E-2</v>
      </c>
      <c r="H362" s="85">
        <f t="shared" si="209"/>
        <v>-7.2746702189660062E-2</v>
      </c>
      <c r="I362" s="21">
        <f t="shared" si="224"/>
        <v>4.2200000000000006</v>
      </c>
      <c r="J362" s="21">
        <f t="shared" si="226"/>
        <v>4.1433333333333335</v>
      </c>
      <c r="K362" s="26">
        <f t="shared" si="227"/>
        <v>4.2138888888888886</v>
      </c>
      <c r="L362" s="26">
        <f t="shared" si="228"/>
        <v>7.0555555555555038E-2</v>
      </c>
      <c r="M362" s="65">
        <f t="shared" si="229"/>
        <v>-6.1111111111120664E-3</v>
      </c>
      <c r="O362" s="14">
        <f t="shared" si="218"/>
        <v>0.21061001284599104</v>
      </c>
      <c r="P362" s="57">
        <f t="shared" si="213"/>
        <v>3.0100000000000001E-3</v>
      </c>
      <c r="U362" s="20">
        <f t="shared" si="231"/>
        <v>-1.4671192477990234</v>
      </c>
      <c r="V362" s="20">
        <f t="shared" si="231"/>
        <v>-1.4647991603689805</v>
      </c>
      <c r="W362" s="21">
        <f t="shared" si="230"/>
        <v>4.1050000000000004</v>
      </c>
      <c r="X362" s="21">
        <f t="shared" si="232"/>
        <v>3.9955555555555562</v>
      </c>
      <c r="Y362" s="26">
        <f t="shared" si="233"/>
        <v>3.724814814814815</v>
      </c>
      <c r="Z362" s="26">
        <f t="shared" si="234"/>
        <v>-0.27074074074074117</v>
      </c>
      <c r="AA362" s="65">
        <f t="shared" si="235"/>
        <v>-0.3801851851851854</v>
      </c>
      <c r="AI362" s="20">
        <f t="shared" si="215"/>
        <v>-0.38595850539711984</v>
      </c>
      <c r="AJ362" s="20">
        <f t="shared" si="216"/>
        <v>-0.37899824310698993</v>
      </c>
      <c r="AK362" s="21">
        <f t="shared" si="217"/>
        <v>4.1792307692307693</v>
      </c>
      <c r="AL362" s="21">
        <f t="shared" si="219"/>
        <v>4.1406959706959716</v>
      </c>
      <c r="AM362" s="26">
        <f t="shared" si="220"/>
        <v>4.0664224664224662</v>
      </c>
      <c r="AN362" s="26">
        <f t="shared" si="221"/>
        <v>-7.4273504273505431E-2</v>
      </c>
      <c r="AO362" s="65">
        <f t="shared" si="222"/>
        <v>-0.11280830280830312</v>
      </c>
      <c r="AP362" s="36"/>
      <c r="AQ362" s="14">
        <f t="shared" si="211"/>
        <v>-0.40336665544487826</v>
      </c>
      <c r="AR362" s="57">
        <f t="shared" si="223"/>
        <v>-3.9600000000000003E-2</v>
      </c>
      <c r="AS362" s="14"/>
      <c r="AT362" s="14"/>
      <c r="AU362" s="23"/>
      <c r="AV362" s="9"/>
      <c r="AW362" s="9"/>
      <c r="AX362" s="9"/>
      <c r="BA362" s="9"/>
      <c r="BB362" s="9"/>
      <c r="BC362" s="9"/>
      <c r="BD362" s="38"/>
      <c r="BE362" s="9"/>
      <c r="BF362" s="9"/>
      <c r="BG362" s="9"/>
      <c r="BH362" s="9"/>
      <c r="BI362" s="9"/>
    </row>
    <row r="363" spans="1:61" ht="15.75">
      <c r="A363" s="70">
        <f t="shared" si="212"/>
        <v>4.9999999999998934E-3</v>
      </c>
      <c r="B363" s="5">
        <v>-3.5150000000000001</v>
      </c>
      <c r="C363" s="75">
        <v>3.04</v>
      </c>
      <c r="D363" s="75">
        <v>0.05</v>
      </c>
      <c r="G363" s="20">
        <f t="shared" ref="G363:G419" si="236">G362 + 0.00154672495336205</f>
        <v>-7.1973339712979034E-2</v>
      </c>
      <c r="H363" s="85">
        <f t="shared" ref="H363:H419" si="237">H362 + 0.00154672495336205</f>
        <v>-7.1199977236298007E-2</v>
      </c>
      <c r="I363" s="21">
        <f t="shared" si="224"/>
        <v>4.22</v>
      </c>
      <c r="J363" s="21">
        <f t="shared" si="226"/>
        <v>4.2783333333333333</v>
      </c>
      <c r="K363" s="26">
        <f t="shared" si="227"/>
        <v>4.2616666666666667</v>
      </c>
      <c r="L363" s="26">
        <f t="shared" si="228"/>
        <v>-1.6666666666666607E-2</v>
      </c>
      <c r="M363" s="65">
        <f t="shared" si="229"/>
        <v>4.1666666666666963E-2</v>
      </c>
      <c r="O363" s="14">
        <f t="shared" si="218"/>
        <v>-0.46703335800850948</v>
      </c>
      <c r="P363" s="57">
        <f t="shared" si="213"/>
        <v>3.0100000000000001E-3</v>
      </c>
      <c r="U363" s="20">
        <f t="shared" si="231"/>
        <v>-1.4624790729389372</v>
      </c>
      <c r="V363" s="20">
        <f t="shared" si="231"/>
        <v>-1.4601589855088943</v>
      </c>
      <c r="W363" s="21">
        <f t="shared" si="230"/>
        <v>4.1366666666666667</v>
      </c>
      <c r="X363" s="21">
        <f t="shared" si="232"/>
        <v>4.1655555555555557</v>
      </c>
      <c r="Y363" s="26">
        <f t="shared" si="233"/>
        <v>3.7031481481481481</v>
      </c>
      <c r="Z363" s="26">
        <f t="shared" si="234"/>
        <v>-0.4624074074074076</v>
      </c>
      <c r="AA363" s="65">
        <f t="shared" si="235"/>
        <v>-0.43351851851851864</v>
      </c>
      <c r="AI363" s="20">
        <f t="shared" si="215"/>
        <v>-0.37203798081686146</v>
      </c>
      <c r="AJ363" s="20">
        <f t="shared" si="216"/>
        <v>-0.36507771852673154</v>
      </c>
      <c r="AK363" s="21">
        <f t="shared" si="217"/>
        <v>4.4214285714285717</v>
      </c>
      <c r="AL363" s="21">
        <f t="shared" si="219"/>
        <v>4.389267399267399</v>
      </c>
      <c r="AM363" s="26">
        <f t="shared" si="220"/>
        <v>3.9452319902319903</v>
      </c>
      <c r="AN363" s="26">
        <f t="shared" si="221"/>
        <v>-0.44403540903540861</v>
      </c>
      <c r="AO363" s="65">
        <f t="shared" si="222"/>
        <v>-0.47619658119658137</v>
      </c>
      <c r="AP363" s="36"/>
      <c r="AQ363" s="14">
        <f t="shared" si="211"/>
        <v>0.27917858477833829</v>
      </c>
      <c r="AR363" s="57">
        <f t="shared" si="223"/>
        <v>-3.9600000000000003E-2</v>
      </c>
      <c r="AS363" s="14"/>
      <c r="AT363" s="14"/>
      <c r="AU363" s="23"/>
      <c r="AV363" s="9"/>
      <c r="AW363" s="9"/>
      <c r="AX363" s="9"/>
      <c r="BA363" s="9"/>
      <c r="BB363" s="9"/>
      <c r="BC363" s="9"/>
      <c r="BD363" s="38"/>
      <c r="BE363" s="9"/>
      <c r="BF363" s="9"/>
      <c r="BG363" s="9"/>
      <c r="BH363" s="9"/>
      <c r="BI363" s="9"/>
    </row>
    <row r="364" spans="1:61" ht="15.75">
      <c r="A364" s="70">
        <f t="shared" si="212"/>
        <v>5.0000000000003375E-3</v>
      </c>
      <c r="B364" s="5">
        <v>-3.51</v>
      </c>
      <c r="C364" s="75">
        <v>2.97</v>
      </c>
      <c r="D364" s="75">
        <v>0.06</v>
      </c>
      <c r="G364" s="20">
        <f t="shared" si="236"/>
        <v>-7.0426614759616979E-2</v>
      </c>
      <c r="H364" s="85">
        <f t="shared" si="237"/>
        <v>-6.9653252282935951E-2</v>
      </c>
      <c r="I364" s="21">
        <f t="shared" si="224"/>
        <v>4.3949999999999996</v>
      </c>
      <c r="J364" s="21">
        <f t="shared" si="226"/>
        <v>4.3449999999999998</v>
      </c>
      <c r="K364" s="26">
        <f t="shared" si="227"/>
        <v>4.3038888888888893</v>
      </c>
      <c r="L364" s="26">
        <f t="shared" si="228"/>
        <v>-4.1111111111110432E-2</v>
      </c>
      <c r="M364" s="65">
        <f t="shared" si="229"/>
        <v>-9.1111111111110255E-2</v>
      </c>
      <c r="O364" s="14">
        <f t="shared" si="218"/>
        <v>-0.9261466301532123</v>
      </c>
      <c r="P364" s="57">
        <f t="shared" si="213"/>
        <v>3.0100000000000001E-3</v>
      </c>
      <c r="U364" s="20">
        <f t="shared" si="231"/>
        <v>-1.457838898078851</v>
      </c>
      <c r="V364" s="20">
        <f t="shared" si="231"/>
        <v>-1.4555188106488082</v>
      </c>
      <c r="W364" s="21">
        <f t="shared" si="230"/>
        <v>4.2549999999999999</v>
      </c>
      <c r="X364" s="21">
        <f t="shared" si="232"/>
        <v>4.0122222222222215</v>
      </c>
      <c r="Y364" s="26">
        <f t="shared" si="233"/>
        <v>3.684814814814815</v>
      </c>
      <c r="Z364" s="26">
        <f t="shared" si="234"/>
        <v>-0.32740740740740648</v>
      </c>
      <c r="AA364" s="65">
        <f t="shared" si="235"/>
        <v>-0.57018518518518491</v>
      </c>
      <c r="AI364" s="20">
        <f t="shared" si="215"/>
        <v>-0.35811745623660307</v>
      </c>
      <c r="AJ364" s="20">
        <f t="shared" si="216"/>
        <v>-0.35115719394647316</v>
      </c>
      <c r="AK364" s="21">
        <f t="shared" si="217"/>
        <v>4.5671428571428567</v>
      </c>
      <c r="AL364" s="21">
        <f t="shared" si="219"/>
        <v>4.3783333333333339</v>
      </c>
      <c r="AM364" s="26">
        <f t="shared" si="220"/>
        <v>3.98023199023199</v>
      </c>
      <c r="AN364" s="26">
        <f t="shared" si="221"/>
        <v>-0.39810134310134382</v>
      </c>
      <c r="AO364" s="65">
        <f t="shared" si="222"/>
        <v>-0.58691086691086669</v>
      </c>
      <c r="AP364" s="36"/>
      <c r="AQ364" s="14">
        <f t="shared" si="211"/>
        <v>0.83109306245941494</v>
      </c>
      <c r="AR364" s="57">
        <f t="shared" si="223"/>
        <v>-3.9600000000000003E-2</v>
      </c>
      <c r="AS364" s="14"/>
      <c r="AT364" s="14"/>
      <c r="AU364" s="23"/>
      <c r="AV364" s="9"/>
      <c r="AW364" s="9"/>
      <c r="AX364" s="9"/>
      <c r="BA364" s="9"/>
      <c r="BB364" s="9"/>
      <c r="BC364" s="9"/>
      <c r="BD364" s="38"/>
      <c r="BE364" s="9"/>
      <c r="BF364" s="9"/>
      <c r="BG364" s="9"/>
      <c r="BH364" s="9"/>
      <c r="BI364" s="9"/>
    </row>
    <row r="365" spans="1:61" ht="15.75">
      <c r="A365" s="70">
        <f t="shared" si="212"/>
        <v>4.9999999999998934E-3</v>
      </c>
      <c r="B365" s="5">
        <v>-3.5049999999999999</v>
      </c>
      <c r="C365" s="75">
        <v>2.95</v>
      </c>
      <c r="D365" s="75">
        <v>0.05</v>
      </c>
      <c r="G365" s="20">
        <f t="shared" si="236"/>
        <v>-6.8879889806254924E-2</v>
      </c>
      <c r="H365" s="85">
        <f t="shared" si="237"/>
        <v>-6.8106527329573896E-2</v>
      </c>
      <c r="I365" s="21">
        <f t="shared" si="224"/>
        <v>4.42</v>
      </c>
      <c r="J365" s="21">
        <f t="shared" si="226"/>
        <v>4.4400000000000004</v>
      </c>
      <c r="K365" s="26">
        <f t="shared" si="227"/>
        <v>4.3638888888888889</v>
      </c>
      <c r="L365" s="26">
        <f t="shared" si="228"/>
        <v>-7.6111111111111462E-2</v>
      </c>
      <c r="M365" s="65">
        <f t="shared" si="229"/>
        <v>-5.6111111111111001E-2</v>
      </c>
      <c r="O365" s="14">
        <f t="shared" si="218"/>
        <v>-0.95190560107595745</v>
      </c>
      <c r="P365" s="57">
        <f t="shared" si="213"/>
        <v>3.0100000000000001E-3</v>
      </c>
      <c r="U365" s="20">
        <f t="shared" si="231"/>
        <v>-1.4531987232187649</v>
      </c>
      <c r="V365" s="20">
        <f t="shared" si="231"/>
        <v>-1.450878635788722</v>
      </c>
      <c r="W365" s="21">
        <f t="shared" si="230"/>
        <v>3.645</v>
      </c>
      <c r="X365" s="21">
        <f t="shared" si="232"/>
        <v>3.7488888888888887</v>
      </c>
      <c r="Y365" s="26">
        <f t="shared" si="233"/>
        <v>3.69</v>
      </c>
      <c r="Z365" s="26">
        <f t="shared" si="234"/>
        <v>-5.8888888888888768E-2</v>
      </c>
      <c r="AA365" s="65">
        <f t="shared" si="235"/>
        <v>4.4999999999999929E-2</v>
      </c>
      <c r="AI365" s="20">
        <f t="shared" si="215"/>
        <v>-0.34419693165634468</v>
      </c>
      <c r="AJ365" s="20">
        <f t="shared" si="216"/>
        <v>-0.33723666936621477</v>
      </c>
      <c r="AK365" s="21">
        <f t="shared" si="217"/>
        <v>4.1464285714285714</v>
      </c>
      <c r="AL365" s="21">
        <f t="shared" si="219"/>
        <v>4.05</v>
      </c>
      <c r="AM365" s="26">
        <f t="shared" si="220"/>
        <v>4.0772161172161168</v>
      </c>
      <c r="AN365" s="26">
        <f t="shared" si="221"/>
        <v>2.7216117216116942E-2</v>
      </c>
      <c r="AO365" s="65">
        <f t="shared" si="222"/>
        <v>-6.9212454212454588E-2</v>
      </c>
      <c r="AP365" s="36"/>
      <c r="AQ365" s="14">
        <f t="shared" si="211"/>
        <v>0.99412985964520006</v>
      </c>
      <c r="AR365" s="57">
        <f t="shared" si="223"/>
        <v>-3.9600000000000003E-2</v>
      </c>
      <c r="AS365" s="14"/>
      <c r="AT365" s="14"/>
      <c r="AU365" s="23"/>
      <c r="AV365" s="9"/>
      <c r="AW365" s="9"/>
      <c r="AX365" s="9"/>
      <c r="BA365" s="9"/>
      <c r="BB365" s="9"/>
      <c r="BC365" s="9"/>
      <c r="BD365" s="38"/>
      <c r="BE365" s="9"/>
      <c r="BF365" s="9"/>
      <c r="BG365" s="9"/>
      <c r="BH365" s="9"/>
      <c r="BI365" s="9"/>
    </row>
    <row r="366" spans="1:61" ht="15.75">
      <c r="A366" s="70">
        <f t="shared" si="212"/>
        <v>4.9999999999998934E-3</v>
      </c>
      <c r="B366" s="5">
        <v>-3.5</v>
      </c>
      <c r="C366" s="75">
        <v>2.93</v>
      </c>
      <c r="D366" s="75">
        <v>0.05</v>
      </c>
      <c r="G366" s="20">
        <f t="shared" si="236"/>
        <v>-6.7333164852892868E-2</v>
      </c>
      <c r="H366" s="85">
        <f t="shared" si="237"/>
        <v>-6.6559802376211841E-2</v>
      </c>
      <c r="I366" s="21">
        <f t="shared" si="224"/>
        <v>4.5050000000000008</v>
      </c>
      <c r="J366" s="21">
        <f t="shared" si="226"/>
        <v>4.4683333333333337</v>
      </c>
      <c r="K366" s="26">
        <f t="shared" si="227"/>
        <v>4.4266666666666667</v>
      </c>
      <c r="L366" s="26">
        <f t="shared" si="228"/>
        <v>-4.1666666666666963E-2</v>
      </c>
      <c r="M366" s="65">
        <f t="shared" si="229"/>
        <v>-7.8333333333334032E-2</v>
      </c>
      <c r="O366" s="14">
        <f t="shared" si="218"/>
        <v>-0.53225736200291884</v>
      </c>
      <c r="P366" s="57">
        <f t="shared" si="213"/>
        <v>3.0100000000000001E-3</v>
      </c>
      <c r="U366" s="20">
        <f t="shared" si="231"/>
        <v>-1.4485585483586787</v>
      </c>
      <c r="V366" s="20">
        <f t="shared" si="231"/>
        <v>-1.4462384609286358</v>
      </c>
      <c r="W366" s="21">
        <f t="shared" si="230"/>
        <v>3.3466666666666662</v>
      </c>
      <c r="X366" s="21">
        <f t="shared" si="232"/>
        <v>3.4338888888888888</v>
      </c>
      <c r="Y366" s="26">
        <f t="shared" si="233"/>
        <v>3.6811111111111114</v>
      </c>
      <c r="Z366" s="26">
        <f t="shared" si="234"/>
        <v>0.24722222222222268</v>
      </c>
      <c r="AA366" s="65">
        <f t="shared" si="235"/>
        <v>0.33444444444444521</v>
      </c>
      <c r="AI366" s="20">
        <f t="shared" si="215"/>
        <v>-0.3302764070760863</v>
      </c>
      <c r="AJ366" s="20">
        <f t="shared" si="216"/>
        <v>-0.32331614478595638</v>
      </c>
      <c r="AK366" s="21">
        <f t="shared" si="217"/>
        <v>3.4364285714285709</v>
      </c>
      <c r="AL366" s="21">
        <f t="shared" si="219"/>
        <v>3.812380952380952</v>
      </c>
      <c r="AM366" s="26">
        <f t="shared" si="220"/>
        <v>4.1479304029304025</v>
      </c>
      <c r="AN366" s="26">
        <f t="shared" si="221"/>
        <v>0.33554945054945051</v>
      </c>
      <c r="AO366" s="65">
        <f t="shared" si="222"/>
        <v>0.71150183150183155</v>
      </c>
      <c r="AP366" s="36"/>
      <c r="AQ366" s="14">
        <f t="shared" si="211"/>
        <v>0.69200224698030077</v>
      </c>
      <c r="AR366" s="57">
        <f t="shared" si="223"/>
        <v>-3.9600000000000003E-2</v>
      </c>
      <c r="AS366" s="14"/>
      <c r="AT366" s="14"/>
      <c r="AU366" s="23"/>
      <c r="AV366" s="9"/>
      <c r="AW366" s="9"/>
      <c r="AX366" s="9"/>
      <c r="BA366" s="9"/>
      <c r="BB366" s="9"/>
      <c r="BC366" s="9"/>
      <c r="BD366" s="38"/>
      <c r="BE366" s="9"/>
      <c r="BF366" s="9"/>
      <c r="BG366" s="9"/>
      <c r="BH366" s="9"/>
      <c r="BI366" s="9"/>
    </row>
    <row r="367" spans="1:61" ht="15.75">
      <c r="A367" s="70">
        <f t="shared" si="212"/>
        <v>4.9999999999998934E-3</v>
      </c>
      <c r="B367" s="5">
        <v>-3.4950000000000001</v>
      </c>
      <c r="C367" s="75">
        <v>3.06</v>
      </c>
      <c r="D367" s="75">
        <v>0.04</v>
      </c>
      <c r="G367" s="20">
        <f t="shared" si="236"/>
        <v>-6.5786439899530813E-2</v>
      </c>
      <c r="H367" s="85">
        <f t="shared" si="237"/>
        <v>-6.5013077422849785E-2</v>
      </c>
      <c r="I367" s="21">
        <f t="shared" si="224"/>
        <v>4.4800000000000004</v>
      </c>
      <c r="J367" s="21">
        <f t="shared" si="226"/>
        <v>4.4766666666666675</v>
      </c>
      <c r="K367" s="26">
        <f t="shared" si="227"/>
        <v>4.4499999999999993</v>
      </c>
      <c r="L367" s="26">
        <f t="shared" si="228"/>
        <v>-2.6666666666668171E-2</v>
      </c>
      <c r="M367" s="65">
        <f t="shared" si="229"/>
        <v>-3.0000000000001137E-2</v>
      </c>
      <c r="O367" s="14">
        <f t="shared" si="218"/>
        <v>0.13644001213295842</v>
      </c>
      <c r="P367" s="57">
        <f t="shared" si="213"/>
        <v>3.0100000000000001E-3</v>
      </c>
      <c r="U367" s="20">
        <f t="shared" si="231"/>
        <v>-1.4439183734985925</v>
      </c>
      <c r="V367" s="20">
        <f t="shared" si="231"/>
        <v>-1.4415982860685497</v>
      </c>
      <c r="W367" s="21">
        <f t="shared" si="230"/>
        <v>3.3099999999999996</v>
      </c>
      <c r="X367" s="21">
        <f t="shared" si="232"/>
        <v>3.298888888888889</v>
      </c>
      <c r="Y367" s="26">
        <f t="shared" si="233"/>
        <v>3.6444444444444439</v>
      </c>
      <c r="Z367" s="26">
        <f t="shared" si="234"/>
        <v>0.34555555555555495</v>
      </c>
      <c r="AA367" s="65">
        <f t="shared" si="235"/>
        <v>0.33444444444444432</v>
      </c>
      <c r="AI367" s="20">
        <f t="shared" si="215"/>
        <v>-0.31635588249582791</v>
      </c>
      <c r="AJ367" s="20">
        <f t="shared" si="216"/>
        <v>-0.309395620205698</v>
      </c>
      <c r="AK367" s="21">
        <f t="shared" si="217"/>
        <v>3.8542857142857136</v>
      </c>
      <c r="AL367" s="21">
        <f t="shared" si="219"/>
        <v>3.8223809523809522</v>
      </c>
      <c r="AM367" s="26">
        <f t="shared" si="220"/>
        <v>4.1811111111111119</v>
      </c>
      <c r="AN367" s="26">
        <f t="shared" si="221"/>
        <v>0.35873015873015968</v>
      </c>
      <c r="AO367" s="65">
        <f t="shared" si="222"/>
        <v>0.32682539682539824</v>
      </c>
      <c r="AP367" s="36"/>
      <c r="AQ367" s="14">
        <f t="shared" si="211"/>
        <v>6.6079092205015871E-2</v>
      </c>
      <c r="AR367" s="57">
        <f t="shared" si="223"/>
        <v>-3.9600000000000003E-2</v>
      </c>
      <c r="AS367" s="14"/>
      <c r="AT367" s="14"/>
      <c r="AU367" s="23"/>
      <c r="AV367" s="9"/>
      <c r="AW367" s="9"/>
      <c r="AX367" s="9"/>
      <c r="BA367" s="9"/>
      <c r="BB367" s="9"/>
      <c r="BC367" s="9"/>
      <c r="BD367" s="38"/>
      <c r="BE367" s="9"/>
      <c r="BF367" s="9"/>
      <c r="BG367" s="9"/>
      <c r="BH367" s="9"/>
      <c r="BI367" s="9"/>
    </row>
    <row r="368" spans="1:61" ht="15.75">
      <c r="A368" s="70">
        <f t="shared" si="212"/>
        <v>4.9999999999998934E-3</v>
      </c>
      <c r="B368" s="5">
        <v>-3.49</v>
      </c>
      <c r="C368" s="75">
        <v>2.98</v>
      </c>
      <c r="D368" s="75">
        <v>0.04</v>
      </c>
      <c r="G368" s="20">
        <f t="shared" si="236"/>
        <v>-6.4239714946168758E-2</v>
      </c>
      <c r="H368" s="85">
        <f t="shared" si="237"/>
        <v>-6.346635246948773E-2</v>
      </c>
      <c r="I368" s="21">
        <f t="shared" si="224"/>
        <v>4.4450000000000003</v>
      </c>
      <c r="J368" s="21">
        <f t="shared" si="226"/>
        <v>4.5083333333333337</v>
      </c>
      <c r="K368" s="26">
        <f t="shared" si="227"/>
        <v>4.4766666666666666</v>
      </c>
      <c r="L368" s="26">
        <f t="shared" si="228"/>
        <v>-3.1666666666667176E-2</v>
      </c>
      <c r="M368" s="65">
        <f t="shared" si="229"/>
        <v>3.1666666666666288E-2</v>
      </c>
      <c r="O368" s="14">
        <f t="shared" si="218"/>
        <v>0.74129558822999275</v>
      </c>
      <c r="P368" s="57">
        <f t="shared" si="213"/>
        <v>3.0100000000000001E-3</v>
      </c>
      <c r="U368" s="20">
        <f t="shared" si="231"/>
        <v>-1.4392781986385064</v>
      </c>
      <c r="V368" s="20">
        <f t="shared" si="231"/>
        <v>-1.4369581112084635</v>
      </c>
      <c r="W368" s="21">
        <f t="shared" si="230"/>
        <v>3.24</v>
      </c>
      <c r="X368" s="21">
        <f t="shared" si="232"/>
        <v>3.3255555555555554</v>
      </c>
      <c r="Y368" s="26">
        <f t="shared" si="233"/>
        <v>3.6181481481481481</v>
      </c>
      <c r="Z368" s="26">
        <f t="shared" si="234"/>
        <v>0.29259259259259274</v>
      </c>
      <c r="AA368" s="65">
        <f t="shared" si="235"/>
        <v>0.3781481481481479</v>
      </c>
      <c r="AI368" s="20">
        <f t="shared" si="215"/>
        <v>-0.30243535791556952</v>
      </c>
      <c r="AJ368" s="20">
        <f t="shared" si="216"/>
        <v>-0.29547509562543961</v>
      </c>
      <c r="AK368" s="21">
        <f t="shared" si="217"/>
        <v>4.1764285714285716</v>
      </c>
      <c r="AL368" s="21">
        <f t="shared" si="219"/>
        <v>4.0409523809523806</v>
      </c>
      <c r="AM368" s="26">
        <f t="shared" si="220"/>
        <v>4.1076190476190471</v>
      </c>
      <c r="AN368" s="26">
        <f t="shared" si="221"/>
        <v>6.666666666666643E-2</v>
      </c>
      <c r="AO368" s="65">
        <f t="shared" si="222"/>
        <v>-6.8809523809524542E-2</v>
      </c>
      <c r="AP368" s="36"/>
      <c r="AQ368" s="14">
        <f t="shared" si="211"/>
        <v>-0.59076320420030526</v>
      </c>
      <c r="AR368" s="57">
        <f t="shared" si="223"/>
        <v>-3.9600000000000003E-2</v>
      </c>
      <c r="AS368" s="14"/>
      <c r="AT368" s="14"/>
      <c r="AU368" s="23"/>
      <c r="AV368" s="9"/>
      <c r="AW368" s="9"/>
      <c r="AX368" s="9"/>
      <c r="BA368" s="9"/>
      <c r="BB368" s="9"/>
      <c r="BC368" s="9"/>
      <c r="BD368" s="38"/>
      <c r="BE368" s="9"/>
      <c r="BF368" s="9"/>
      <c r="BG368" s="9"/>
      <c r="BH368" s="9"/>
      <c r="BI368" s="9"/>
    </row>
    <row r="369" spans="1:61" ht="15.75">
      <c r="A369" s="70">
        <f t="shared" si="212"/>
        <v>5.0000000000003375E-3</v>
      </c>
      <c r="B369" s="5">
        <v>-3.4849999999999999</v>
      </c>
      <c r="C369" s="75">
        <v>3</v>
      </c>
      <c r="D369" s="75">
        <v>0.04</v>
      </c>
      <c r="G369" s="20">
        <f t="shared" si="236"/>
        <v>-6.2692989992806702E-2</v>
      </c>
      <c r="H369" s="85">
        <f t="shared" si="237"/>
        <v>-6.1919627516125682E-2</v>
      </c>
      <c r="I369" s="21">
        <f t="shared" si="224"/>
        <v>4.5999999999999996</v>
      </c>
      <c r="J369" s="21">
        <f t="shared" si="226"/>
        <v>4.5333333333333332</v>
      </c>
      <c r="K369" s="26">
        <f t="shared" si="227"/>
        <v>4.469444444444445</v>
      </c>
      <c r="L369" s="26">
        <f t="shared" si="228"/>
        <v>-6.3888888888888218E-2</v>
      </c>
      <c r="M369" s="65">
        <f t="shared" si="229"/>
        <v>-0.13055555555555465</v>
      </c>
      <c r="O369" s="14">
        <f t="shared" si="218"/>
        <v>0.99929072001143915</v>
      </c>
      <c r="P369" s="57">
        <f t="shared" si="213"/>
        <v>3.0100000000000001E-3</v>
      </c>
      <c r="U369" s="20">
        <f t="shared" si="231"/>
        <v>-1.4346380237784202</v>
      </c>
      <c r="V369" s="20">
        <f t="shared" si="231"/>
        <v>-1.4323179363483773</v>
      </c>
      <c r="W369" s="21">
        <f t="shared" si="230"/>
        <v>3.4266666666666663</v>
      </c>
      <c r="X369" s="21">
        <f t="shared" si="232"/>
        <v>3.443888888888889</v>
      </c>
      <c r="Y369" s="26">
        <f t="shared" si="233"/>
        <v>3.6112962962962962</v>
      </c>
      <c r="Z369" s="26">
        <f t="shared" si="234"/>
        <v>0.16740740740740723</v>
      </c>
      <c r="AA369" s="65">
        <f t="shared" si="235"/>
        <v>0.18462962962962992</v>
      </c>
      <c r="AI369" s="20">
        <f t="shared" si="215"/>
        <v>-0.28851483333531114</v>
      </c>
      <c r="AJ369" s="20">
        <f t="shared" si="216"/>
        <v>-0.28155457104518122</v>
      </c>
      <c r="AK369" s="21">
        <f t="shared" si="217"/>
        <v>4.0921428571428571</v>
      </c>
      <c r="AL369" s="21">
        <f t="shared" si="219"/>
        <v>4.2421428571428574</v>
      </c>
      <c r="AM369" s="26">
        <f t="shared" si="220"/>
        <v>4.0685714285714285</v>
      </c>
      <c r="AN369" s="26">
        <f t="shared" si="221"/>
        <v>-0.17357142857142893</v>
      </c>
      <c r="AO369" s="65">
        <f t="shared" si="222"/>
        <v>-2.3571428571428577E-2</v>
      </c>
      <c r="AP369" s="36"/>
      <c r="AQ369" s="14">
        <f t="shared" si="211"/>
        <v>-0.97118083175862757</v>
      </c>
      <c r="AR369" s="57">
        <f t="shared" si="223"/>
        <v>-3.9600000000000003E-2</v>
      </c>
      <c r="AS369" s="14"/>
      <c r="AT369" s="14"/>
      <c r="AU369" s="23"/>
      <c r="AV369" s="9"/>
      <c r="AW369" s="9"/>
      <c r="AX369" s="9"/>
      <c r="BA369" s="9"/>
      <c r="BB369" s="9"/>
      <c r="BC369" s="9"/>
      <c r="BD369" s="38"/>
      <c r="BE369" s="9"/>
      <c r="BF369" s="9"/>
      <c r="BG369" s="9"/>
      <c r="BH369" s="9"/>
      <c r="BI369" s="9"/>
    </row>
    <row r="370" spans="1:61">
      <c r="A370" s="70">
        <f t="shared" si="212"/>
        <v>4.9999999999998934E-3</v>
      </c>
      <c r="B370" s="5">
        <v>-3.48</v>
      </c>
      <c r="C370" s="75">
        <v>2.89</v>
      </c>
      <c r="D370" s="75">
        <v>0.05</v>
      </c>
      <c r="G370" s="20">
        <f t="shared" si="236"/>
        <v>-6.1146265039444654E-2</v>
      </c>
      <c r="H370" s="85">
        <f t="shared" si="237"/>
        <v>-6.0372902562763633E-2</v>
      </c>
      <c r="I370" s="21">
        <f t="shared" si="224"/>
        <v>4.5549999999999997</v>
      </c>
      <c r="J370" s="21">
        <f t="shared" si="226"/>
        <v>4.5283333333333333</v>
      </c>
      <c r="K370" s="26">
        <f t="shared" si="227"/>
        <v>4.4649999999999999</v>
      </c>
      <c r="L370" s="26">
        <f t="shared" si="228"/>
        <v>-6.3333333333333464E-2</v>
      </c>
      <c r="M370" s="65">
        <f t="shared" si="229"/>
        <v>-8.9999999999999858E-2</v>
      </c>
      <c r="O370" s="14">
        <f t="shared" si="218"/>
        <v>0.78970661802025466</v>
      </c>
      <c r="P370" s="57">
        <f t="shared" si="213"/>
        <v>3.0100000000000001E-3</v>
      </c>
      <c r="U370" s="20">
        <f t="shared" si="231"/>
        <v>-1.429997848918334</v>
      </c>
      <c r="V370" s="20">
        <f t="shared" si="231"/>
        <v>-1.4276777614882912</v>
      </c>
      <c r="W370" s="21">
        <f t="shared" si="230"/>
        <v>3.665</v>
      </c>
      <c r="X370" s="21">
        <f t="shared" si="232"/>
        <v>3.6222222222222222</v>
      </c>
      <c r="Y370" s="26">
        <f t="shared" si="233"/>
        <v>3.6601851851851857</v>
      </c>
      <c r="Z370" s="26">
        <f t="shared" si="234"/>
        <v>3.796296296296342E-2</v>
      </c>
      <c r="AA370" s="65">
        <f t="shared" si="235"/>
        <v>-4.8148148148143832E-3</v>
      </c>
      <c r="AI370" s="20">
        <f t="shared" si="215"/>
        <v>-0.27459430875505275</v>
      </c>
      <c r="AJ370" s="20">
        <f t="shared" si="216"/>
        <v>-0.26763404646492284</v>
      </c>
      <c r="AK370" s="21">
        <f t="shared" si="217"/>
        <v>4.4578571428571436</v>
      </c>
      <c r="AL370" s="21">
        <f t="shared" si="219"/>
        <v>4.3426190476190483</v>
      </c>
      <c r="AM370" s="26">
        <f t="shared" si="220"/>
        <v>4.0124603174603175</v>
      </c>
      <c r="AN370" s="26">
        <f t="shared" si="221"/>
        <v>-0.33015873015873076</v>
      </c>
      <c r="AO370" s="65">
        <f t="shared" si="222"/>
        <v>-0.44539682539682612</v>
      </c>
      <c r="AP370" s="38"/>
      <c r="AQ370" s="14">
        <f t="shared" si="211"/>
        <v>-0.8971721546644269</v>
      </c>
      <c r="AR370" s="57">
        <f t="shared" si="223"/>
        <v>-3.9600000000000003E-2</v>
      </c>
      <c r="AS370" s="9"/>
      <c r="AT370" s="9"/>
      <c r="AU370" s="9"/>
      <c r="AV370" s="9"/>
      <c r="AW370" s="9"/>
      <c r="AX370" s="9"/>
      <c r="BA370" s="9"/>
      <c r="BB370" s="9"/>
      <c r="BC370" s="9"/>
      <c r="BD370" s="38"/>
      <c r="BE370" s="9"/>
      <c r="BF370" s="9"/>
      <c r="BG370" s="9"/>
      <c r="BH370" s="9"/>
      <c r="BI370" s="9"/>
    </row>
    <row r="371" spans="1:61">
      <c r="A371" s="70">
        <f t="shared" si="212"/>
        <v>4.9999999999998934E-3</v>
      </c>
      <c r="B371" s="5">
        <v>-3.4750000000000001</v>
      </c>
      <c r="C371" s="75">
        <v>2.92</v>
      </c>
      <c r="D371" s="75">
        <v>0.04</v>
      </c>
      <c r="G371" s="20">
        <f t="shared" si="236"/>
        <v>-5.9599540086082606E-2</v>
      </c>
      <c r="H371" s="85">
        <f t="shared" si="237"/>
        <v>-5.8826177609401585E-2</v>
      </c>
      <c r="I371" s="21">
        <f t="shared" si="224"/>
        <v>4.43</v>
      </c>
      <c r="J371" s="21">
        <f t="shared" si="226"/>
        <v>4.4816666666666665</v>
      </c>
      <c r="K371" s="26">
        <f t="shared" si="227"/>
        <v>4.4505555555555558</v>
      </c>
      <c r="L371" s="26">
        <f t="shared" si="228"/>
        <v>-3.1111111111110645E-2</v>
      </c>
      <c r="M371" s="65">
        <f t="shared" si="229"/>
        <v>2.0555555555556104E-2</v>
      </c>
      <c r="O371" s="14">
        <f t="shared" si="218"/>
        <v>0.21061001284595654</v>
      </c>
      <c r="P371" s="57">
        <f t="shared" si="213"/>
        <v>3.0100000000000001E-3</v>
      </c>
      <c r="U371" s="20">
        <f t="shared" si="231"/>
        <v>-1.4253576740582479</v>
      </c>
      <c r="V371" s="20">
        <f t="shared" si="231"/>
        <v>-1.423037586628205</v>
      </c>
      <c r="W371" s="21">
        <f t="shared" si="230"/>
        <v>3.7750000000000004</v>
      </c>
      <c r="X371" s="21">
        <f t="shared" si="232"/>
        <v>3.78</v>
      </c>
      <c r="Y371" s="26">
        <f t="shared" si="233"/>
        <v>3.7166666666666668</v>
      </c>
      <c r="Z371" s="26">
        <f t="shared" si="234"/>
        <v>-6.333333333333302E-2</v>
      </c>
      <c r="AA371" s="65">
        <f t="shared" si="235"/>
        <v>-5.833333333333357E-2</v>
      </c>
      <c r="AI371" s="20">
        <f t="shared" si="215"/>
        <v>-0.26067378417479437</v>
      </c>
      <c r="AJ371" s="20">
        <f t="shared" si="216"/>
        <v>-0.25371352188466445</v>
      </c>
      <c r="AK371" s="21">
        <f t="shared" si="217"/>
        <v>4.4778571428571432</v>
      </c>
      <c r="AL371" s="21">
        <f t="shared" si="219"/>
        <v>4.2319047619047625</v>
      </c>
      <c r="AM371" s="26">
        <f t="shared" si="220"/>
        <v>4.0448229548229548</v>
      </c>
      <c r="AN371" s="26">
        <f t="shared" si="221"/>
        <v>-0.18708180708180766</v>
      </c>
      <c r="AO371" s="65">
        <f t="shared" si="222"/>
        <v>-0.43303418803418836</v>
      </c>
      <c r="AP371" s="38"/>
      <c r="AQ371" s="14">
        <f t="shared" si="211"/>
        <v>-0.40336665544490452</v>
      </c>
      <c r="AR371" s="57">
        <f t="shared" si="223"/>
        <v>-3.9600000000000003E-2</v>
      </c>
      <c r="AS371" s="9"/>
      <c r="AT371" s="9"/>
      <c r="AU371" s="9"/>
      <c r="AV371" s="9"/>
      <c r="AW371" s="9"/>
      <c r="AX371" s="9"/>
      <c r="BA371" s="9"/>
      <c r="BB371" s="9"/>
      <c r="BC371" s="9"/>
      <c r="BD371" s="38"/>
      <c r="BE371" s="9"/>
      <c r="BF371" s="9"/>
      <c r="BG371" s="9"/>
      <c r="BH371" s="9"/>
      <c r="BI371" s="9"/>
    </row>
    <row r="372" spans="1:61">
      <c r="A372" s="70">
        <f t="shared" si="212"/>
        <v>4.9999999999998934E-3</v>
      </c>
      <c r="B372" s="5">
        <v>-3.47</v>
      </c>
      <c r="C372" s="75">
        <v>3.09</v>
      </c>
      <c r="D372" s="75">
        <v>0.04</v>
      </c>
      <c r="G372" s="20">
        <f t="shared" si="236"/>
        <v>-5.8052815132720557E-2</v>
      </c>
      <c r="H372" s="85">
        <f t="shared" si="237"/>
        <v>-5.7279452656039537E-2</v>
      </c>
      <c r="I372" s="21">
        <f t="shared" si="224"/>
        <v>4.46</v>
      </c>
      <c r="J372" s="21">
        <f t="shared" si="226"/>
        <v>4.4066666666666672</v>
      </c>
      <c r="K372" s="26">
        <f t="shared" si="227"/>
        <v>4.4338888888888892</v>
      </c>
      <c r="L372" s="26">
        <f t="shared" si="228"/>
        <v>2.7222222222222037E-2</v>
      </c>
      <c r="M372" s="65">
        <f t="shared" si="229"/>
        <v>-2.6111111111110752E-2</v>
      </c>
      <c r="O372" s="14">
        <f t="shared" si="218"/>
        <v>-0.4670333580085344</v>
      </c>
      <c r="P372" s="57">
        <f t="shared" si="213"/>
        <v>3.0100000000000001E-3</v>
      </c>
      <c r="U372" s="20">
        <f t="shared" ref="U372:V387" si="238">U371 + 0.00464017486008615</f>
        <v>-1.4207174991981617</v>
      </c>
      <c r="V372" s="20">
        <f t="shared" si="238"/>
        <v>-1.4183974117681188</v>
      </c>
      <c r="W372" s="21">
        <f t="shared" si="230"/>
        <v>3.9</v>
      </c>
      <c r="X372" s="21">
        <f t="shared" si="232"/>
        <v>3.9561111111111114</v>
      </c>
      <c r="Y372" s="26">
        <f t="shared" si="233"/>
        <v>3.7444444444444449</v>
      </c>
      <c r="Z372" s="26">
        <f t="shared" si="234"/>
        <v>-0.21166666666666645</v>
      </c>
      <c r="AA372" s="65">
        <f t="shared" si="235"/>
        <v>-0.155555555555555</v>
      </c>
      <c r="AI372" s="20">
        <f t="shared" si="215"/>
        <v>-0.24675325959453598</v>
      </c>
      <c r="AJ372" s="20">
        <f t="shared" si="216"/>
        <v>-0.23979299730440606</v>
      </c>
      <c r="AK372" s="21">
        <f t="shared" si="217"/>
        <v>3.7600000000000002</v>
      </c>
      <c r="AL372" s="21">
        <f t="shared" si="219"/>
        <v>4.1511904761904761</v>
      </c>
      <c r="AM372" s="26">
        <f t="shared" si="220"/>
        <v>4.1065689865689867</v>
      </c>
      <c r="AN372" s="26">
        <f t="shared" si="221"/>
        <v>-4.4621489621489374E-2</v>
      </c>
      <c r="AO372" s="65">
        <f t="shared" si="222"/>
        <v>0.34656898656898649</v>
      </c>
      <c r="AP372" s="38"/>
      <c r="AQ372" s="14">
        <f t="shared" si="211"/>
        <v>0.27917858477831248</v>
      </c>
      <c r="AR372" s="57">
        <f t="shared" si="223"/>
        <v>-3.9600000000000003E-2</v>
      </c>
      <c r="AS372" s="9"/>
      <c r="AT372" s="9"/>
      <c r="AU372" s="9"/>
      <c r="AV372" s="9"/>
      <c r="AW372" s="9"/>
      <c r="AX372" s="9"/>
      <c r="BA372" s="9"/>
      <c r="BB372" s="9"/>
      <c r="BC372" s="9"/>
      <c r="BD372" s="38"/>
      <c r="BE372" s="9"/>
      <c r="BF372" s="9"/>
      <c r="BG372" s="9"/>
      <c r="BH372" s="9"/>
      <c r="BI372" s="9"/>
    </row>
    <row r="373" spans="1:61">
      <c r="A373" s="70">
        <f t="shared" si="212"/>
        <v>5.0000000000003375E-3</v>
      </c>
      <c r="B373" s="5">
        <v>-3.4649999999999999</v>
      </c>
      <c r="C373" s="75">
        <v>3.23</v>
      </c>
      <c r="D373" s="75">
        <v>0.05</v>
      </c>
      <c r="G373" s="20">
        <f t="shared" si="236"/>
        <v>-5.6506090179358509E-2</v>
      </c>
      <c r="H373" s="85">
        <f t="shared" si="237"/>
        <v>-5.5732727702677488E-2</v>
      </c>
      <c r="I373" s="21">
        <f t="shared" si="224"/>
        <v>4.33</v>
      </c>
      <c r="J373" s="21">
        <f t="shared" si="226"/>
        <v>4.3899999999999997</v>
      </c>
      <c r="K373" s="26">
        <f t="shared" si="227"/>
        <v>4.4288888888888884</v>
      </c>
      <c r="L373" s="26">
        <f t="shared" si="228"/>
        <v>3.8888888888888751E-2</v>
      </c>
      <c r="M373" s="65">
        <f t="shared" si="229"/>
        <v>9.888888888888836E-2</v>
      </c>
      <c r="O373" s="14">
        <f t="shared" si="218"/>
        <v>-0.92614663015322296</v>
      </c>
      <c r="P373" s="57">
        <f t="shared" si="213"/>
        <v>3.0100000000000001E-3</v>
      </c>
      <c r="U373" s="20">
        <f t="shared" si="238"/>
        <v>-1.4160773243380755</v>
      </c>
      <c r="V373" s="20">
        <f t="shared" si="238"/>
        <v>-1.4137572369080327</v>
      </c>
      <c r="W373" s="21">
        <f t="shared" si="230"/>
        <v>4.1933333333333334</v>
      </c>
      <c r="X373" s="21">
        <f t="shared" si="232"/>
        <v>4.0594444444444449</v>
      </c>
      <c r="Y373" s="26">
        <f t="shared" si="233"/>
        <v>3.7866666666666666</v>
      </c>
      <c r="Z373" s="26">
        <f t="shared" si="234"/>
        <v>-0.27277777777777823</v>
      </c>
      <c r="AA373" s="65">
        <f t="shared" si="235"/>
        <v>-0.40666666666666673</v>
      </c>
      <c r="AI373" s="20">
        <f t="shared" si="215"/>
        <v>-0.23283273501427759</v>
      </c>
      <c r="AJ373" s="20">
        <f t="shared" si="216"/>
        <v>-0.22587247272414768</v>
      </c>
      <c r="AK373" s="21">
        <f t="shared" si="217"/>
        <v>4.2157142857142862</v>
      </c>
      <c r="AL373" s="21">
        <f t="shared" si="219"/>
        <v>3.8723809523809525</v>
      </c>
      <c r="AM373" s="26">
        <f t="shared" si="220"/>
        <v>4.1389499389499393</v>
      </c>
      <c r="AN373" s="26">
        <f t="shared" si="221"/>
        <v>0.26656898656898687</v>
      </c>
      <c r="AO373" s="65">
        <f t="shared" si="222"/>
        <v>-7.6764346764346847E-2</v>
      </c>
      <c r="AP373" s="38"/>
      <c r="AQ373" s="14">
        <f t="shared" si="211"/>
        <v>0.83109306245939896</v>
      </c>
      <c r="AR373" s="57">
        <f t="shared" si="223"/>
        <v>-3.9600000000000003E-2</v>
      </c>
      <c r="AS373" s="9"/>
      <c r="AT373" s="9"/>
      <c r="AU373" s="9"/>
      <c r="AV373" s="9"/>
      <c r="AW373" s="9"/>
      <c r="AX373" s="9"/>
      <c r="BA373" s="9"/>
      <c r="BB373" s="9"/>
      <c r="BC373" s="9"/>
      <c r="BD373" s="38"/>
      <c r="BE373" s="9"/>
      <c r="BF373" s="9"/>
      <c r="BG373" s="9"/>
      <c r="BH373" s="9"/>
      <c r="BI373" s="9"/>
    </row>
    <row r="374" spans="1:61">
      <c r="A374" s="70">
        <f t="shared" si="212"/>
        <v>4.9999999999998934E-3</v>
      </c>
      <c r="B374" s="5">
        <v>-3.46</v>
      </c>
      <c r="C374" s="75">
        <v>3.07</v>
      </c>
      <c r="D374" s="75">
        <v>0.06</v>
      </c>
      <c r="G374" s="20">
        <f t="shared" si="236"/>
        <v>-5.4959365225996461E-2</v>
      </c>
      <c r="H374" s="85">
        <f t="shared" si="237"/>
        <v>-5.418600274931544E-2</v>
      </c>
      <c r="I374" s="21">
        <f t="shared" si="224"/>
        <v>4.38</v>
      </c>
      <c r="J374" s="21">
        <f t="shared" si="226"/>
        <v>4.3616666666666672</v>
      </c>
      <c r="K374" s="26">
        <f t="shared" si="227"/>
        <v>4.4122222222222227</v>
      </c>
      <c r="L374" s="26">
        <f t="shared" si="228"/>
        <v>5.0555555555555465E-2</v>
      </c>
      <c r="M374" s="65">
        <f t="shared" si="229"/>
        <v>3.2222222222222818E-2</v>
      </c>
      <c r="O374" s="14">
        <f t="shared" si="218"/>
        <v>-0.95190560107595101</v>
      </c>
      <c r="P374" s="57">
        <f t="shared" si="213"/>
        <v>3.0100000000000001E-3</v>
      </c>
      <c r="U374" s="20">
        <f t="shared" si="238"/>
        <v>-1.4114371494779894</v>
      </c>
      <c r="V374" s="20">
        <f t="shared" si="238"/>
        <v>-1.4091170620479465</v>
      </c>
      <c r="W374" s="21">
        <f t="shared" si="230"/>
        <v>4.085</v>
      </c>
      <c r="X374" s="21">
        <f t="shared" si="232"/>
        <v>4.0444444444444443</v>
      </c>
      <c r="Y374" s="26">
        <f t="shared" si="233"/>
        <v>3.8125925925925923</v>
      </c>
      <c r="Z374" s="26">
        <f t="shared" si="234"/>
        <v>-0.23185185185185198</v>
      </c>
      <c r="AA374" s="65">
        <f t="shared" si="235"/>
        <v>-0.27240740740740765</v>
      </c>
      <c r="AI374" s="20">
        <f t="shared" si="215"/>
        <v>-0.21891221043401921</v>
      </c>
      <c r="AJ374" s="20">
        <f t="shared" si="216"/>
        <v>-0.21195194814388929</v>
      </c>
      <c r="AK374" s="21">
        <f t="shared" si="217"/>
        <v>3.6414285714285719</v>
      </c>
      <c r="AL374" s="21">
        <f t="shared" si="219"/>
        <v>3.8616117216117218</v>
      </c>
      <c r="AM374" s="26">
        <f t="shared" si="220"/>
        <v>4.2033943833943841</v>
      </c>
      <c r="AN374" s="26">
        <f t="shared" si="221"/>
        <v>0.34178266178266226</v>
      </c>
      <c r="AO374" s="65">
        <f t="shared" si="222"/>
        <v>0.56196581196581219</v>
      </c>
      <c r="AP374" s="38"/>
      <c r="AQ374" s="14">
        <f t="shared" si="211"/>
        <v>0.99412985964520295</v>
      </c>
      <c r="AR374" s="57">
        <f t="shared" si="223"/>
        <v>-3.9600000000000003E-2</v>
      </c>
      <c r="AS374" s="9"/>
      <c r="AT374" s="9"/>
      <c r="AU374" s="9"/>
      <c r="AV374" s="9"/>
      <c r="AW374" s="9"/>
      <c r="AX374" s="9"/>
      <c r="BA374" s="9"/>
      <c r="BB374" s="9"/>
      <c r="BC374" s="9"/>
      <c r="BD374" s="38"/>
      <c r="BE374" s="9"/>
      <c r="BF374" s="9"/>
      <c r="BG374" s="9"/>
      <c r="BH374" s="9"/>
      <c r="BI374" s="9"/>
    </row>
    <row r="375" spans="1:61">
      <c r="A375" s="70">
        <f t="shared" si="212"/>
        <v>4.9999999999998934E-3</v>
      </c>
      <c r="B375" s="5">
        <v>-3.4550000000000001</v>
      </c>
      <c r="C375" s="75">
        <v>3.03</v>
      </c>
      <c r="D375" s="75">
        <v>0.04</v>
      </c>
      <c r="G375" s="20">
        <f t="shared" si="236"/>
        <v>-5.3412640272634412E-2</v>
      </c>
      <c r="H375" s="85">
        <f t="shared" si="237"/>
        <v>-5.2639277795953392E-2</v>
      </c>
      <c r="I375" s="21">
        <f t="shared" si="224"/>
        <v>4.375</v>
      </c>
      <c r="J375" s="21">
        <f t="shared" si="226"/>
        <v>4.3616666666666664</v>
      </c>
      <c r="K375" s="26">
        <f t="shared" si="227"/>
        <v>4.3916666666666666</v>
      </c>
      <c r="L375" s="26">
        <f t="shared" si="228"/>
        <v>3.0000000000000249E-2</v>
      </c>
      <c r="M375" s="65">
        <f t="shared" si="229"/>
        <v>1.6666666666666607E-2</v>
      </c>
      <c r="O375" s="14">
        <f t="shared" si="218"/>
        <v>-0.53225736200290097</v>
      </c>
      <c r="P375" s="57">
        <f t="shared" si="213"/>
        <v>3.0100000000000001E-3</v>
      </c>
      <c r="U375" s="20">
        <f t="shared" si="238"/>
        <v>-1.4067969746179032</v>
      </c>
      <c r="V375" s="20">
        <f t="shared" si="238"/>
        <v>-1.4044768871878603</v>
      </c>
      <c r="W375" s="21">
        <f t="shared" si="230"/>
        <v>3.8550000000000004</v>
      </c>
      <c r="X375" s="21">
        <f t="shared" si="232"/>
        <v>3.8333333333333335</v>
      </c>
      <c r="Y375" s="26">
        <f t="shared" si="233"/>
        <v>3.8183333333333334</v>
      </c>
      <c r="Z375" s="26">
        <f t="shared" si="234"/>
        <v>-1.5000000000000124E-2</v>
      </c>
      <c r="AA375" s="65">
        <f t="shared" si="235"/>
        <v>-3.6666666666667069E-2</v>
      </c>
      <c r="AI375" s="20">
        <f t="shared" si="215"/>
        <v>-0.20499168585376082</v>
      </c>
      <c r="AJ375" s="20">
        <f t="shared" si="216"/>
        <v>-0.1980314235636309</v>
      </c>
      <c r="AK375" s="21">
        <f t="shared" si="217"/>
        <v>3.7276923076923079</v>
      </c>
      <c r="AL375" s="21">
        <f t="shared" si="219"/>
        <v>3.9263736263736262</v>
      </c>
      <c r="AM375" s="26">
        <f t="shared" si="220"/>
        <v>4.2422832722832728</v>
      </c>
      <c r="AN375" s="26">
        <f t="shared" si="221"/>
        <v>0.31590964590964665</v>
      </c>
      <c r="AO375" s="65">
        <f t="shared" si="222"/>
        <v>0.51459096459096498</v>
      </c>
      <c r="AP375" s="38"/>
      <c r="AQ375" s="14">
        <f t="shared" si="211"/>
        <v>0.69200224698031765</v>
      </c>
      <c r="AR375" s="57">
        <f t="shared" si="223"/>
        <v>-3.9600000000000003E-2</v>
      </c>
      <c r="AS375" s="9"/>
      <c r="AT375" s="9"/>
      <c r="AU375" s="9"/>
      <c r="AV375" s="9"/>
      <c r="AW375" s="9"/>
      <c r="AX375" s="9"/>
      <c r="BA375" s="9"/>
      <c r="BB375" s="9"/>
      <c r="BC375" s="9"/>
      <c r="BD375" s="38"/>
      <c r="BE375" s="9"/>
      <c r="BF375" s="9"/>
      <c r="BG375" s="9"/>
      <c r="BH375" s="9"/>
      <c r="BI375" s="9"/>
    </row>
    <row r="376" spans="1:61">
      <c r="A376" s="70">
        <f t="shared" si="212"/>
        <v>4.9999999999998934E-3</v>
      </c>
      <c r="B376" s="5">
        <v>-3.45</v>
      </c>
      <c r="C376" s="75">
        <v>3.12</v>
      </c>
      <c r="D376" s="75">
        <v>0.03</v>
      </c>
      <c r="G376" s="20">
        <f t="shared" si="236"/>
        <v>-5.1865915319272364E-2</v>
      </c>
      <c r="H376" s="85">
        <f t="shared" si="237"/>
        <v>-5.1092552842591343E-2</v>
      </c>
      <c r="I376" s="21">
        <f t="shared" si="224"/>
        <v>4.33</v>
      </c>
      <c r="J376" s="21">
        <f t="shared" si="226"/>
        <v>4.3683333333333332</v>
      </c>
      <c r="K376" s="26">
        <f t="shared" si="227"/>
        <v>4.3805555555555555</v>
      </c>
      <c r="L376" s="26">
        <f t="shared" si="228"/>
        <v>1.2222222222222356E-2</v>
      </c>
      <c r="M376" s="65">
        <f t="shared" si="229"/>
        <v>5.0555555555555465E-2</v>
      </c>
      <c r="O376" s="14">
        <f t="shared" si="218"/>
        <v>0.13644001213297577</v>
      </c>
      <c r="P376" s="57">
        <f t="shared" si="213"/>
        <v>3.0100000000000001E-3</v>
      </c>
      <c r="U376" s="20">
        <f t="shared" si="238"/>
        <v>-1.402156799757817</v>
      </c>
      <c r="V376" s="20">
        <f t="shared" si="238"/>
        <v>-1.3998367123277742</v>
      </c>
      <c r="W376" s="21">
        <f t="shared" si="230"/>
        <v>3.56</v>
      </c>
      <c r="X376" s="21">
        <f t="shared" si="232"/>
        <v>3.6783333333333332</v>
      </c>
      <c r="Y376" s="26">
        <f t="shared" si="233"/>
        <v>3.8438888888888894</v>
      </c>
      <c r="Z376" s="26">
        <f t="shared" si="234"/>
        <v>0.16555555555555612</v>
      </c>
      <c r="AA376" s="65">
        <f t="shared" si="235"/>
        <v>0.2838888888888893</v>
      </c>
      <c r="AI376" s="20">
        <f t="shared" si="215"/>
        <v>-0.19107116127350243</v>
      </c>
      <c r="AJ376" s="20">
        <f t="shared" si="216"/>
        <v>-0.18411089898337252</v>
      </c>
      <c r="AK376" s="21">
        <f t="shared" si="217"/>
        <v>4.4099999999999993</v>
      </c>
      <c r="AL376" s="21">
        <f t="shared" si="219"/>
        <v>4.2018498168498164</v>
      </c>
      <c r="AM376" s="26">
        <f t="shared" si="220"/>
        <v>4.1612515262515268</v>
      </c>
      <c r="AN376" s="26">
        <f t="shared" si="221"/>
        <v>-4.0598290598289566E-2</v>
      </c>
      <c r="AO376" s="65">
        <f t="shared" si="222"/>
        <v>-0.24874847374847242</v>
      </c>
      <c r="AP376" s="38"/>
      <c r="AQ376" s="14">
        <f t="shared" si="211"/>
        <v>6.6079092205037396E-2</v>
      </c>
      <c r="AR376" s="57">
        <f t="shared" si="223"/>
        <v>-3.9600000000000003E-2</v>
      </c>
      <c r="AS376" s="9"/>
      <c r="AT376" s="9"/>
      <c r="AU376" s="9"/>
      <c r="AV376" s="9"/>
      <c r="AW376" s="9"/>
      <c r="AX376" s="9"/>
      <c r="BA376" s="9"/>
      <c r="BB376" s="9"/>
      <c r="BC376" s="9"/>
      <c r="BD376" s="38"/>
      <c r="BE376" s="9"/>
      <c r="BF376" s="9"/>
      <c r="BG376" s="9"/>
      <c r="BH376" s="9"/>
      <c r="BI376" s="9"/>
    </row>
    <row r="377" spans="1:61">
      <c r="A377" s="70">
        <f t="shared" si="212"/>
        <v>5.0000000000003375E-3</v>
      </c>
      <c r="B377" s="5">
        <v>-3.4449999999999998</v>
      </c>
      <c r="C377" s="75">
        <v>3.04</v>
      </c>
      <c r="D377" s="75">
        <v>0.03</v>
      </c>
      <c r="G377" s="20">
        <f t="shared" si="236"/>
        <v>-5.0319190365910316E-2</v>
      </c>
      <c r="H377" s="85">
        <f t="shared" si="237"/>
        <v>-4.9545827889229295E-2</v>
      </c>
      <c r="I377" s="21">
        <f t="shared" si="224"/>
        <v>4.4000000000000004</v>
      </c>
      <c r="J377" s="21">
        <f t="shared" si="226"/>
        <v>4.3933333333333335</v>
      </c>
      <c r="K377" s="26">
        <f t="shared" si="227"/>
        <v>4.3816666666666659</v>
      </c>
      <c r="L377" s="26">
        <f t="shared" si="228"/>
        <v>-1.1666666666667602E-2</v>
      </c>
      <c r="M377" s="65">
        <f t="shared" si="229"/>
        <v>-1.8333333333334423E-2</v>
      </c>
      <c r="O377" s="14">
        <f t="shared" si="218"/>
        <v>0.74129558823000452</v>
      </c>
      <c r="P377" s="57">
        <f t="shared" si="213"/>
        <v>3.0100000000000001E-3</v>
      </c>
      <c r="U377" s="20">
        <f t="shared" si="238"/>
        <v>-1.3975166248977309</v>
      </c>
      <c r="V377" s="20">
        <f t="shared" si="238"/>
        <v>-1.395196537467688</v>
      </c>
      <c r="W377" s="21">
        <f t="shared" si="230"/>
        <v>3.62</v>
      </c>
      <c r="X377" s="21">
        <f t="shared" si="232"/>
        <v>3.6133333333333333</v>
      </c>
      <c r="Y377" s="26">
        <f t="shared" si="233"/>
        <v>3.8705555555555549</v>
      </c>
      <c r="Z377" s="26">
        <f t="shared" si="234"/>
        <v>0.25722222222222157</v>
      </c>
      <c r="AA377" s="65">
        <f t="shared" si="235"/>
        <v>0.25055555555555475</v>
      </c>
      <c r="AI377" s="20">
        <f t="shared" si="215"/>
        <v>-0.17715063669324405</v>
      </c>
      <c r="AJ377" s="20">
        <f t="shared" si="216"/>
        <v>-0.17019037440311413</v>
      </c>
      <c r="AK377" s="21">
        <f t="shared" si="217"/>
        <v>4.4678571428571425</v>
      </c>
      <c r="AL377" s="21">
        <f t="shared" si="219"/>
        <v>4.5166666666666666</v>
      </c>
      <c r="AM377" s="26">
        <f t="shared" si="220"/>
        <v>4.1574420024420027</v>
      </c>
      <c r="AN377" s="26">
        <f t="shared" si="221"/>
        <v>-0.35922466422466393</v>
      </c>
      <c r="AO377" s="65">
        <f t="shared" si="222"/>
        <v>-0.31041514041513985</v>
      </c>
      <c r="AP377" s="38"/>
      <c r="AQ377" s="14">
        <f t="shared" si="211"/>
        <v>-0.59076320420028505</v>
      </c>
      <c r="AR377" s="57">
        <f t="shared" si="223"/>
        <v>-3.9600000000000003E-2</v>
      </c>
      <c r="AS377" s="9"/>
      <c r="AT377" s="9"/>
      <c r="AU377" s="9"/>
      <c r="AV377" s="9"/>
      <c r="AW377" s="9"/>
      <c r="AX377" s="9"/>
      <c r="BA377" s="9"/>
      <c r="BB377" s="9"/>
      <c r="BC377" s="9"/>
      <c r="BD377" s="38"/>
      <c r="BE377" s="9"/>
      <c r="BF377" s="9"/>
      <c r="BG377" s="9"/>
      <c r="BH377" s="9"/>
      <c r="BI377" s="9"/>
    </row>
    <row r="378" spans="1:61">
      <c r="A378" s="70">
        <f t="shared" si="212"/>
        <v>4.9999999999998934E-3</v>
      </c>
      <c r="B378" s="5">
        <v>-3.44</v>
      </c>
      <c r="C378" s="75">
        <v>2.9</v>
      </c>
      <c r="D378" s="75">
        <v>0.03</v>
      </c>
      <c r="G378" s="20">
        <f t="shared" si="236"/>
        <v>-4.8772465412548267E-2</v>
      </c>
      <c r="H378" s="85">
        <f t="shared" si="237"/>
        <v>-4.7999102935867247E-2</v>
      </c>
      <c r="I378" s="21">
        <f t="shared" si="224"/>
        <v>4.45</v>
      </c>
      <c r="J378" s="21">
        <f t="shared" si="226"/>
        <v>4.4066666666666672</v>
      </c>
      <c r="K378" s="26">
        <f t="shared" si="227"/>
        <v>4.4005555555555551</v>
      </c>
      <c r="L378" s="26">
        <f t="shared" si="228"/>
        <v>-6.1111111111120664E-3</v>
      </c>
      <c r="M378" s="65">
        <f t="shared" si="229"/>
        <v>-4.9444444444445068E-2</v>
      </c>
      <c r="O378" s="14">
        <f t="shared" si="218"/>
        <v>0.9992907200114397</v>
      </c>
      <c r="P378" s="57">
        <f t="shared" si="213"/>
        <v>3.0100000000000001E-3</v>
      </c>
      <c r="U378" s="20">
        <f t="shared" si="238"/>
        <v>-1.3928764500376447</v>
      </c>
      <c r="V378" s="20">
        <f t="shared" si="238"/>
        <v>-1.3905563626076018</v>
      </c>
      <c r="W378" s="21">
        <f t="shared" si="230"/>
        <v>3.66</v>
      </c>
      <c r="X378" s="21">
        <f t="shared" si="232"/>
        <v>3.6655555555555552</v>
      </c>
      <c r="Y378" s="26">
        <f t="shared" si="233"/>
        <v>3.867962962962963</v>
      </c>
      <c r="Z378" s="26">
        <f t="shared" si="234"/>
        <v>0.20240740740740781</v>
      </c>
      <c r="AA378" s="65">
        <f t="shared" si="235"/>
        <v>0.20796296296296291</v>
      </c>
      <c r="AI378" s="20">
        <f t="shared" si="215"/>
        <v>-0.16323011211298566</v>
      </c>
      <c r="AJ378" s="20">
        <f t="shared" si="216"/>
        <v>-0.15626984982285574</v>
      </c>
      <c r="AK378" s="21">
        <f t="shared" si="217"/>
        <v>4.6721428571428572</v>
      </c>
      <c r="AL378" s="21">
        <f t="shared" si="219"/>
        <v>4.6492857142857149</v>
      </c>
      <c r="AM378" s="26">
        <f t="shared" si="220"/>
        <v>4.1187912087912082</v>
      </c>
      <c r="AN378" s="26">
        <f t="shared" si="221"/>
        <v>-0.53049450549450672</v>
      </c>
      <c r="AO378" s="65">
        <f t="shared" si="222"/>
        <v>-0.55335164835164896</v>
      </c>
      <c r="AP378" s="38"/>
      <c r="AQ378" s="14">
        <f t="shared" si="211"/>
        <v>-0.97118083175862158</v>
      </c>
      <c r="AR378" s="57">
        <f t="shared" si="223"/>
        <v>-3.9600000000000003E-2</v>
      </c>
      <c r="AS378" s="9"/>
      <c r="AT378" s="9"/>
      <c r="AU378" s="9"/>
      <c r="AV378" s="9"/>
      <c r="AW378" s="9"/>
      <c r="AX378" s="9"/>
      <c r="BA378" s="9"/>
      <c r="BB378" s="9"/>
      <c r="BC378" s="9"/>
      <c r="BD378" s="38"/>
      <c r="BE378" s="9"/>
      <c r="BF378" s="9"/>
      <c r="BG378" s="9"/>
      <c r="BH378" s="9"/>
      <c r="BI378" s="9"/>
    </row>
    <row r="379" spans="1:61">
      <c r="A379" s="70">
        <f t="shared" si="212"/>
        <v>4.9999999999998934E-3</v>
      </c>
      <c r="B379" s="5">
        <v>-3.4350000000000001</v>
      </c>
      <c r="C379" s="75">
        <v>2.9</v>
      </c>
      <c r="D379" s="75">
        <v>0.04</v>
      </c>
      <c r="G379" s="20">
        <f t="shared" si="236"/>
        <v>-4.7225740459186219E-2</v>
      </c>
      <c r="H379" s="85">
        <f t="shared" si="237"/>
        <v>-4.6452377982505198E-2</v>
      </c>
      <c r="I379" s="21">
        <f t="shared" si="224"/>
        <v>4.37</v>
      </c>
      <c r="J379" s="21">
        <f t="shared" si="226"/>
        <v>4.3833333333333337</v>
      </c>
      <c r="K379" s="26">
        <f t="shared" si="227"/>
        <v>4.4172222222222226</v>
      </c>
      <c r="L379" s="26">
        <f t="shared" si="228"/>
        <v>3.3888888888888857E-2</v>
      </c>
      <c r="M379" s="65">
        <f t="shared" si="229"/>
        <v>4.7222222222222499E-2</v>
      </c>
      <c r="O379" s="14">
        <f t="shared" si="218"/>
        <v>0.78970661802024611</v>
      </c>
      <c r="P379" s="57">
        <f t="shared" si="213"/>
        <v>3.0100000000000001E-3</v>
      </c>
      <c r="U379" s="20">
        <f t="shared" si="238"/>
        <v>-1.3882362751775585</v>
      </c>
      <c r="V379" s="20">
        <f t="shared" si="238"/>
        <v>-1.3859161877475157</v>
      </c>
      <c r="W379" s="21">
        <f t="shared" si="230"/>
        <v>3.7166666666666668</v>
      </c>
      <c r="X379" s="21">
        <f t="shared" si="232"/>
        <v>3.7938888888888891</v>
      </c>
      <c r="Y379" s="26">
        <f t="shared" si="233"/>
        <v>3.8690740740740739</v>
      </c>
      <c r="Z379" s="26">
        <f t="shared" si="234"/>
        <v>7.51851851851848E-2</v>
      </c>
      <c r="AA379" s="65">
        <f t="shared" si="235"/>
        <v>0.1524074074074071</v>
      </c>
      <c r="AI379" s="20">
        <f t="shared" si="215"/>
        <v>-0.14930958753272727</v>
      </c>
      <c r="AJ379" s="20">
        <f t="shared" si="216"/>
        <v>-0.14234932524259736</v>
      </c>
      <c r="AK379" s="21">
        <f t="shared" si="217"/>
        <v>4.8078571428571433</v>
      </c>
      <c r="AL379" s="21">
        <f t="shared" si="219"/>
        <v>4.409523809523809</v>
      </c>
      <c r="AM379" s="26">
        <f t="shared" si="220"/>
        <v>4.1548229548229543</v>
      </c>
      <c r="AN379" s="26">
        <f t="shared" si="221"/>
        <v>-0.25470085470085468</v>
      </c>
      <c r="AO379" s="65">
        <f t="shared" si="222"/>
        <v>-0.653034188034189</v>
      </c>
      <c r="AP379" s="38"/>
      <c r="AQ379" s="14">
        <f t="shared" si="211"/>
        <v>-0.897172154664438</v>
      </c>
      <c r="AR379" s="57">
        <f t="shared" si="223"/>
        <v>-3.9600000000000003E-2</v>
      </c>
      <c r="AS379" s="9"/>
      <c r="AT379" s="9"/>
      <c r="AU379" s="9"/>
      <c r="AV379" s="9"/>
      <c r="AW379" s="9"/>
      <c r="AX379" s="9"/>
      <c r="BA379" s="9"/>
      <c r="BB379" s="9"/>
      <c r="BC379" s="9"/>
      <c r="BD379" s="38"/>
      <c r="BE379" s="9"/>
      <c r="BF379" s="9"/>
      <c r="BG379" s="9"/>
      <c r="BH379" s="9"/>
      <c r="BI379" s="9"/>
    </row>
    <row r="380" spans="1:61">
      <c r="A380" s="70">
        <f t="shared" si="212"/>
        <v>4.9999999999998934E-3</v>
      </c>
      <c r="B380" s="5">
        <v>-3.43</v>
      </c>
      <c r="C380" s="75">
        <v>3.11</v>
      </c>
      <c r="D380" s="75">
        <v>0.04</v>
      </c>
      <c r="G380" s="20">
        <f t="shared" si="236"/>
        <v>-4.5679015505824171E-2</v>
      </c>
      <c r="H380" s="85">
        <f t="shared" si="237"/>
        <v>-4.490565302914315E-2</v>
      </c>
      <c r="I380" s="21">
        <f t="shared" si="224"/>
        <v>4.33</v>
      </c>
      <c r="J380" s="21">
        <f t="shared" si="226"/>
        <v>4.3899999999999997</v>
      </c>
      <c r="K380" s="26">
        <f t="shared" si="227"/>
        <v>4.4288888888888884</v>
      </c>
      <c r="L380" s="26">
        <f t="shared" si="228"/>
        <v>3.8888888888888751E-2</v>
      </c>
      <c r="M380" s="65">
        <f t="shared" si="229"/>
        <v>9.888888888888836E-2</v>
      </c>
      <c r="O380" s="14">
        <f t="shared" si="218"/>
        <v>0.21061001284593941</v>
      </c>
      <c r="P380" s="57">
        <f t="shared" si="213"/>
        <v>3.0100000000000001E-3</v>
      </c>
      <c r="U380" s="20">
        <f t="shared" si="238"/>
        <v>-1.3835961003174724</v>
      </c>
      <c r="V380" s="20">
        <f t="shared" si="238"/>
        <v>-1.3812760128874295</v>
      </c>
      <c r="W380" s="21">
        <f t="shared" si="230"/>
        <v>4.0049999999999999</v>
      </c>
      <c r="X380" s="21">
        <f t="shared" si="232"/>
        <v>3.9538888888888892</v>
      </c>
      <c r="Y380" s="26">
        <f t="shared" si="233"/>
        <v>3.8729629629629634</v>
      </c>
      <c r="Z380" s="26">
        <f t="shared" si="234"/>
        <v>-8.0925925925925846E-2</v>
      </c>
      <c r="AA380" s="65">
        <f t="shared" si="235"/>
        <v>-0.13203703703703651</v>
      </c>
      <c r="AI380" s="20">
        <f t="shared" si="215"/>
        <v>-0.13538906295246889</v>
      </c>
      <c r="AJ380" s="20">
        <f t="shared" si="216"/>
        <v>-0.12842880066233897</v>
      </c>
      <c r="AK380" s="21">
        <f t="shared" si="217"/>
        <v>3.7485714285714282</v>
      </c>
      <c r="AL380" s="21">
        <f t="shared" si="219"/>
        <v>4.0940476190476192</v>
      </c>
      <c r="AM380" s="26">
        <f t="shared" si="220"/>
        <v>4.2096825396825395</v>
      </c>
      <c r="AN380" s="26">
        <f t="shared" si="221"/>
        <v>0.11563492063492031</v>
      </c>
      <c r="AO380" s="65">
        <f t="shared" si="222"/>
        <v>0.46111111111111125</v>
      </c>
      <c r="AP380" s="38"/>
      <c r="AQ380" s="14">
        <f t="shared" si="211"/>
        <v>-0.4033666554449275</v>
      </c>
      <c r="AR380" s="57">
        <f t="shared" si="223"/>
        <v>-3.9600000000000003E-2</v>
      </c>
      <c r="AS380" s="9"/>
      <c r="AT380" s="9"/>
      <c r="AU380" s="9"/>
      <c r="AV380" s="9"/>
      <c r="AW380" s="9"/>
      <c r="AX380" s="9"/>
      <c r="BA380" s="9"/>
      <c r="BB380" s="9"/>
      <c r="BC380" s="9"/>
      <c r="BD380" s="38"/>
      <c r="BE380" s="9"/>
      <c r="BF380" s="9"/>
      <c r="BG380" s="9"/>
      <c r="BH380" s="9"/>
      <c r="BI380" s="9"/>
    </row>
    <row r="381" spans="1:61">
      <c r="A381" s="70">
        <f t="shared" si="212"/>
        <v>5.0000000000003375E-3</v>
      </c>
      <c r="B381" s="5">
        <v>-3.4249999999999998</v>
      </c>
      <c r="C381" s="75">
        <v>3.2</v>
      </c>
      <c r="D381" s="75">
        <v>0.05</v>
      </c>
      <c r="G381" s="20">
        <f t="shared" si="236"/>
        <v>-4.4132290552462122E-2</v>
      </c>
      <c r="H381" s="85">
        <f t="shared" si="237"/>
        <v>-4.3358928075781102E-2</v>
      </c>
      <c r="I381" s="21">
        <f t="shared" si="224"/>
        <v>4.4700000000000006</v>
      </c>
      <c r="J381" s="21">
        <f t="shared" si="226"/>
        <v>4.4333333333333336</v>
      </c>
      <c r="K381" s="26">
        <f t="shared" si="227"/>
        <v>4.4433333333333334</v>
      </c>
      <c r="L381" s="26">
        <f t="shared" si="228"/>
        <v>9.9999999999997868E-3</v>
      </c>
      <c r="M381" s="65">
        <f t="shared" si="229"/>
        <v>-2.6666666666667282E-2</v>
      </c>
      <c r="O381" s="14">
        <f t="shared" si="218"/>
        <v>-0.46703335800854673</v>
      </c>
      <c r="P381" s="57">
        <f t="shared" si="213"/>
        <v>3.0100000000000001E-3</v>
      </c>
      <c r="U381" s="20">
        <f t="shared" si="238"/>
        <v>-1.3789559254573862</v>
      </c>
      <c r="V381" s="20">
        <f t="shared" si="238"/>
        <v>-1.3766358380273434</v>
      </c>
      <c r="W381" s="21">
        <f t="shared" si="230"/>
        <v>4.1400000000000006</v>
      </c>
      <c r="X381" s="21">
        <f t="shared" si="232"/>
        <v>4.1049999999999995</v>
      </c>
      <c r="Y381" s="26">
        <f t="shared" si="233"/>
        <v>3.8729629629629634</v>
      </c>
      <c r="Z381" s="26">
        <f t="shared" si="234"/>
        <v>-0.23203703703703615</v>
      </c>
      <c r="AA381" s="65">
        <f t="shared" si="235"/>
        <v>-0.26703703703703718</v>
      </c>
      <c r="AI381" s="20">
        <f t="shared" si="215"/>
        <v>-0.12146853837221049</v>
      </c>
      <c r="AJ381" s="20">
        <f t="shared" si="216"/>
        <v>-0.11450827608208057</v>
      </c>
      <c r="AK381" s="21">
        <f t="shared" si="217"/>
        <v>3.7257142857142855</v>
      </c>
      <c r="AL381" s="21">
        <f t="shared" si="219"/>
        <v>3.7807142857142852</v>
      </c>
      <c r="AM381" s="26">
        <f t="shared" si="220"/>
        <v>4.2134920634920636</v>
      </c>
      <c r="AN381" s="26">
        <f t="shared" si="221"/>
        <v>0.43277777777777837</v>
      </c>
      <c r="AO381" s="65">
        <f t="shared" si="222"/>
        <v>0.48777777777777809</v>
      </c>
      <c r="AP381" s="38"/>
      <c r="AQ381" s="14">
        <f t="shared" si="211"/>
        <v>0.27917858477828916</v>
      </c>
      <c r="AR381" s="57">
        <f t="shared" si="223"/>
        <v>-3.9600000000000003E-2</v>
      </c>
      <c r="AS381" s="9"/>
      <c r="AT381" s="9"/>
      <c r="AU381" s="9"/>
      <c r="AV381" s="9"/>
      <c r="AW381" s="9"/>
      <c r="AX381" s="9"/>
      <c r="BA381" s="9"/>
      <c r="BB381" s="9"/>
      <c r="BC381" s="9"/>
      <c r="BD381" s="38"/>
      <c r="BE381" s="9"/>
      <c r="BF381" s="9"/>
      <c r="BG381" s="9"/>
      <c r="BH381" s="9"/>
      <c r="BI381" s="9"/>
    </row>
    <row r="382" spans="1:61">
      <c r="A382" s="70">
        <f t="shared" si="212"/>
        <v>4.9999999999998934E-3</v>
      </c>
      <c r="B382" s="5">
        <v>-3.42</v>
      </c>
      <c r="C382" s="75">
        <v>3.1</v>
      </c>
      <c r="D382" s="75">
        <v>0.05</v>
      </c>
      <c r="G382" s="20">
        <f t="shared" si="236"/>
        <v>-4.2585565599100074E-2</v>
      </c>
      <c r="H382" s="85">
        <f t="shared" si="237"/>
        <v>-4.1812203122419053E-2</v>
      </c>
      <c r="I382" s="21">
        <f t="shared" si="224"/>
        <v>4.5</v>
      </c>
      <c r="J382" s="21">
        <f t="shared" si="226"/>
        <v>4.5</v>
      </c>
      <c r="K382" s="26">
        <f t="shared" si="227"/>
        <v>4.4538888888888879</v>
      </c>
      <c r="L382" s="26">
        <f t="shared" si="228"/>
        <v>-4.6111111111112102E-2</v>
      </c>
      <c r="M382" s="65">
        <f t="shared" si="229"/>
        <v>-4.6111111111112102E-2</v>
      </c>
      <c r="O382" s="14">
        <f t="shared" si="218"/>
        <v>-0.92614663015322829</v>
      </c>
      <c r="P382" s="57">
        <f t="shared" si="213"/>
        <v>3.0100000000000001E-3</v>
      </c>
      <c r="U382" s="20">
        <f t="shared" si="238"/>
        <v>-1.3743157505973</v>
      </c>
      <c r="V382" s="20">
        <f t="shared" si="238"/>
        <v>-1.3719956631672572</v>
      </c>
      <c r="W382" s="21">
        <f t="shared" si="230"/>
        <v>4.169999999999999</v>
      </c>
      <c r="X382" s="21">
        <f t="shared" si="232"/>
        <v>4.1349999999999998</v>
      </c>
      <c r="Y382" s="26">
        <f t="shared" si="233"/>
        <v>3.8540740740740742</v>
      </c>
      <c r="Z382" s="26">
        <f t="shared" si="234"/>
        <v>-0.28092592592592558</v>
      </c>
      <c r="AA382" s="65">
        <f t="shared" si="235"/>
        <v>-0.31592592592592483</v>
      </c>
      <c r="AI382" s="20">
        <f t="shared" si="215"/>
        <v>-0.10754801379195209</v>
      </c>
      <c r="AJ382" s="20">
        <f t="shared" si="216"/>
        <v>-0.10058775150182217</v>
      </c>
      <c r="AK382" s="21">
        <f t="shared" si="217"/>
        <v>3.8678571428571424</v>
      </c>
      <c r="AL382" s="21">
        <f t="shared" si="219"/>
        <v>3.8530952380952379</v>
      </c>
      <c r="AM382" s="26">
        <f t="shared" si="220"/>
        <v>4.21</v>
      </c>
      <c r="AN382" s="26">
        <f t="shared" si="221"/>
        <v>0.35690476190476206</v>
      </c>
      <c r="AO382" s="65">
        <f t="shared" si="222"/>
        <v>0.34214285714285753</v>
      </c>
      <c r="AP382" s="38"/>
      <c r="AQ382" s="14">
        <f t="shared" si="211"/>
        <v>0.83109306245938597</v>
      </c>
      <c r="AR382" s="57">
        <f t="shared" si="223"/>
        <v>-3.9600000000000003E-2</v>
      </c>
      <c r="AS382" s="9"/>
      <c r="AT382" s="9"/>
      <c r="AU382" s="9"/>
      <c r="AV382" s="9"/>
      <c r="AW382" s="9"/>
      <c r="AX382" s="9"/>
      <c r="BA382" s="9"/>
      <c r="BB382" s="9"/>
      <c r="BC382" s="9"/>
      <c r="BD382" s="38"/>
      <c r="BE382" s="9"/>
      <c r="BF382" s="9"/>
      <c r="BG382" s="9"/>
      <c r="BH382" s="9"/>
      <c r="BI382" s="9"/>
    </row>
    <row r="383" spans="1:61">
      <c r="A383" s="70">
        <f t="shared" si="212"/>
        <v>4.9999999999998934E-3</v>
      </c>
      <c r="B383" s="5">
        <v>-3.415</v>
      </c>
      <c r="C383" s="75">
        <v>2.99</v>
      </c>
      <c r="D383" s="75">
        <v>0.05</v>
      </c>
      <c r="G383" s="20">
        <f t="shared" si="236"/>
        <v>-4.1038840645738026E-2</v>
      </c>
      <c r="H383" s="85">
        <f t="shared" si="237"/>
        <v>-4.0265478169057005E-2</v>
      </c>
      <c r="I383" s="21">
        <f t="shared" si="224"/>
        <v>4.5299999999999994</v>
      </c>
      <c r="J383" s="21">
        <f t="shared" si="226"/>
        <v>4.503333333333333</v>
      </c>
      <c r="K383" s="26">
        <f t="shared" si="227"/>
        <v>4.469444444444445</v>
      </c>
      <c r="L383" s="26">
        <f t="shared" si="228"/>
        <v>-3.3888888888887969E-2</v>
      </c>
      <c r="M383" s="65">
        <f t="shared" si="229"/>
        <v>-6.0555555555554363E-2</v>
      </c>
      <c r="O383" s="14">
        <f t="shared" si="218"/>
        <v>-0.95190560107594568</v>
      </c>
      <c r="P383" s="57">
        <f t="shared" si="213"/>
        <v>3.0100000000000001E-3</v>
      </c>
      <c r="U383" s="20">
        <f t="shared" si="238"/>
        <v>-1.3696755757372139</v>
      </c>
      <c r="V383" s="20">
        <f t="shared" si="238"/>
        <v>-1.367355488307171</v>
      </c>
      <c r="W383" s="21">
        <f t="shared" si="230"/>
        <v>4.0950000000000006</v>
      </c>
      <c r="X383" s="21">
        <f t="shared" si="232"/>
        <v>4.0516666666666667</v>
      </c>
      <c r="Y383" s="26">
        <f t="shared" si="233"/>
        <v>3.8507407407407408</v>
      </c>
      <c r="Z383" s="26">
        <f t="shared" si="234"/>
        <v>-0.20092592592592595</v>
      </c>
      <c r="AA383" s="65">
        <f t="shared" si="235"/>
        <v>-0.24425925925925984</v>
      </c>
      <c r="AI383" s="20">
        <f t="shared" si="215"/>
        <v>-9.3627489211693685E-2</v>
      </c>
      <c r="AJ383" s="20">
        <f t="shared" si="216"/>
        <v>-8.666722692156377E-2</v>
      </c>
      <c r="AK383" s="21">
        <f t="shared" si="217"/>
        <v>3.9657142857142853</v>
      </c>
      <c r="AL383" s="21">
        <f t="shared" si="219"/>
        <v>4.0183333333333335</v>
      </c>
      <c r="AM383" s="26">
        <f t="shared" si="220"/>
        <v>4.2052319902319901</v>
      </c>
      <c r="AN383" s="26">
        <f t="shared" si="221"/>
        <v>0.18689865689865659</v>
      </c>
      <c r="AO383" s="65">
        <f t="shared" si="222"/>
        <v>0.23951770451770482</v>
      </c>
      <c r="AP383" s="38"/>
      <c r="AQ383" s="14">
        <f t="shared" si="211"/>
        <v>0.9941298596452055</v>
      </c>
      <c r="AR383" s="57">
        <f t="shared" si="223"/>
        <v>-3.9600000000000003E-2</v>
      </c>
      <c r="AS383" s="9"/>
      <c r="AT383" s="9"/>
      <c r="AU383" s="9"/>
      <c r="AV383" s="9"/>
      <c r="AW383" s="9"/>
      <c r="AX383" s="9"/>
      <c r="BA383" s="9"/>
      <c r="BB383" s="9"/>
      <c r="BC383" s="9"/>
      <c r="BD383" s="38"/>
      <c r="BE383" s="9"/>
      <c r="BF383" s="9"/>
      <c r="BG383" s="9"/>
      <c r="BH383" s="9"/>
      <c r="BI383" s="9"/>
    </row>
    <row r="384" spans="1:61">
      <c r="A384" s="70">
        <f t="shared" si="212"/>
        <v>4.9999999999998934E-3</v>
      </c>
      <c r="B384" s="5">
        <v>-3.41</v>
      </c>
      <c r="C384" s="75">
        <v>3.08</v>
      </c>
      <c r="D384" s="75">
        <v>0.05</v>
      </c>
      <c r="G384" s="20">
        <f t="shared" si="236"/>
        <v>-3.9492115692375977E-2</v>
      </c>
      <c r="H384" s="85">
        <f t="shared" si="237"/>
        <v>-3.8718753215694957E-2</v>
      </c>
      <c r="I384" s="21">
        <f t="shared" si="224"/>
        <v>4.4800000000000004</v>
      </c>
      <c r="J384" s="21">
        <f t="shared" si="226"/>
        <v>4.4899999999999993</v>
      </c>
      <c r="K384" s="26">
        <f t="shared" si="227"/>
        <v>4.4938888888888897</v>
      </c>
      <c r="L384" s="26">
        <f t="shared" si="228"/>
        <v>3.888888888890385E-3</v>
      </c>
      <c r="M384" s="65">
        <f t="shared" si="229"/>
        <v>1.3888888888889284E-2</v>
      </c>
      <c r="O384" s="14">
        <f t="shared" si="218"/>
        <v>-0.53225736200288609</v>
      </c>
      <c r="P384" s="57">
        <f t="shared" si="213"/>
        <v>3.0100000000000001E-3</v>
      </c>
      <c r="U384" s="20">
        <f t="shared" si="238"/>
        <v>-1.3650354008771277</v>
      </c>
      <c r="V384" s="20">
        <f t="shared" si="238"/>
        <v>-1.3627153134470849</v>
      </c>
      <c r="W384" s="21">
        <f t="shared" si="230"/>
        <v>3.8899999999999997</v>
      </c>
      <c r="X384" s="21">
        <f t="shared" si="232"/>
        <v>3.8483333333333332</v>
      </c>
      <c r="Y384" s="26">
        <f t="shared" si="233"/>
        <v>3.8751851851851842</v>
      </c>
      <c r="Z384" s="26">
        <f t="shared" si="234"/>
        <v>2.6851851851851016E-2</v>
      </c>
      <c r="AA384" s="65">
        <f t="shared" si="235"/>
        <v>-1.4814814814815502E-2</v>
      </c>
      <c r="AI384" s="20">
        <f t="shared" si="215"/>
        <v>-7.9706964631435284E-2</v>
      </c>
      <c r="AJ384" s="20">
        <f t="shared" si="216"/>
        <v>-7.2746702341305369E-2</v>
      </c>
      <c r="AK384" s="21">
        <f t="shared" si="217"/>
        <v>4.2214285714285706</v>
      </c>
      <c r="AL384" s="21">
        <f t="shared" si="219"/>
        <v>4.2104761904761903</v>
      </c>
      <c r="AM384" s="26">
        <f t="shared" si="220"/>
        <v>4.1822161172161181</v>
      </c>
      <c r="AN384" s="26">
        <f t="shared" si="221"/>
        <v>-2.8260073260072183E-2</v>
      </c>
      <c r="AO384" s="65">
        <f t="shared" si="222"/>
        <v>-3.9212454212452563E-2</v>
      </c>
      <c r="AP384" s="38"/>
      <c r="AQ384" s="14">
        <f t="shared" si="211"/>
        <v>0.69200224698033574</v>
      </c>
      <c r="AR384" s="57">
        <f t="shared" si="223"/>
        <v>-3.9600000000000003E-2</v>
      </c>
      <c r="AS384" s="9"/>
      <c r="AT384" s="9"/>
      <c r="AU384" s="9"/>
      <c r="AV384" s="9"/>
      <c r="AW384" s="9"/>
      <c r="AX384" s="9"/>
      <c r="BA384" s="9"/>
      <c r="BB384" s="9"/>
      <c r="BC384" s="9"/>
      <c r="BD384" s="38"/>
      <c r="BE384" s="9"/>
      <c r="BF384" s="9"/>
      <c r="BG384" s="9"/>
      <c r="BH384" s="9"/>
      <c r="BI384" s="9"/>
    </row>
    <row r="385" spans="1:61">
      <c r="A385" s="70">
        <f t="shared" si="212"/>
        <v>5.0000000000003375E-3</v>
      </c>
      <c r="B385" s="5">
        <v>-3.4049999999999998</v>
      </c>
      <c r="C385" s="75">
        <v>3.14</v>
      </c>
      <c r="D385" s="75">
        <v>0.04</v>
      </c>
      <c r="G385" s="20">
        <f t="shared" si="236"/>
        <v>-3.7945390739013929E-2</v>
      </c>
      <c r="H385" s="85">
        <f t="shared" si="237"/>
        <v>-3.7172028262332908E-2</v>
      </c>
      <c r="I385" s="21">
        <f t="shared" si="224"/>
        <v>4.46</v>
      </c>
      <c r="J385" s="21">
        <f t="shared" si="226"/>
        <v>4.4783333333333344</v>
      </c>
      <c r="K385" s="26">
        <f t="shared" si="227"/>
        <v>4.5261111111111108</v>
      </c>
      <c r="L385" s="26">
        <f t="shared" si="228"/>
        <v>4.7777777777776365E-2</v>
      </c>
      <c r="M385" s="65">
        <f t="shared" si="229"/>
        <v>6.6111111111110787E-2</v>
      </c>
      <c r="O385" s="14">
        <f t="shared" si="218"/>
        <v>0.13644001213298962</v>
      </c>
      <c r="P385" s="57">
        <f t="shared" si="213"/>
        <v>3.0100000000000001E-3</v>
      </c>
      <c r="U385" s="20">
        <f t="shared" si="238"/>
        <v>-1.3603952260170415</v>
      </c>
      <c r="V385" s="20">
        <f t="shared" si="238"/>
        <v>-1.3580751385869987</v>
      </c>
      <c r="W385" s="21">
        <f t="shared" si="230"/>
        <v>3.56</v>
      </c>
      <c r="X385" s="21">
        <f t="shared" si="232"/>
        <v>3.6333333333333329</v>
      </c>
      <c r="Y385" s="26">
        <f t="shared" si="233"/>
        <v>3.8907407407407408</v>
      </c>
      <c r="Z385" s="26">
        <f t="shared" si="234"/>
        <v>0.25740740740740797</v>
      </c>
      <c r="AA385" s="65">
        <f t="shared" si="235"/>
        <v>0.33074074074074078</v>
      </c>
      <c r="AI385" s="20">
        <f t="shared" si="215"/>
        <v>-6.5786440051176884E-2</v>
      </c>
      <c r="AJ385" s="63">
        <f t="shared" si="216"/>
        <v>-5.8826177761046969E-2</v>
      </c>
      <c r="AK385" s="21">
        <f t="shared" si="217"/>
        <v>4.4442857142857148</v>
      </c>
      <c r="AL385" s="21">
        <f t="shared" si="219"/>
        <v>4.3673809523809517</v>
      </c>
      <c r="AM385" s="26">
        <f t="shared" si="220"/>
        <v>4.13449605949606</v>
      </c>
      <c r="AN385" s="26">
        <f t="shared" si="221"/>
        <v>-0.23288489288489167</v>
      </c>
      <c r="AO385" s="65">
        <f t="shared" si="222"/>
        <v>-0.30978965478965481</v>
      </c>
      <c r="AP385" s="38"/>
      <c r="AQ385" s="14">
        <f t="shared" si="211"/>
        <v>6.6079092205062445E-2</v>
      </c>
      <c r="AR385" s="57">
        <f t="shared" si="223"/>
        <v>-3.9600000000000003E-2</v>
      </c>
      <c r="AS385" s="9"/>
      <c r="AT385" s="9"/>
      <c r="AU385" s="9"/>
      <c r="AV385" s="9"/>
      <c r="AW385" s="9"/>
      <c r="AX385" s="9"/>
      <c r="BA385" s="9"/>
      <c r="BB385" s="9"/>
      <c r="BC385" s="9"/>
      <c r="BD385" s="38"/>
      <c r="BE385" s="9"/>
      <c r="BF385" s="9"/>
      <c r="BG385" s="9"/>
      <c r="BH385" s="9"/>
      <c r="BI385" s="9"/>
    </row>
    <row r="386" spans="1:61">
      <c r="A386" s="70">
        <f t="shared" si="212"/>
        <v>4.9999999999998934E-3</v>
      </c>
      <c r="B386" s="5">
        <v>-3.4</v>
      </c>
      <c r="C386" s="75">
        <v>3.13</v>
      </c>
      <c r="D386" s="75">
        <v>0.04</v>
      </c>
      <c r="G386" s="20">
        <f t="shared" si="236"/>
        <v>-3.6398665785651881E-2</v>
      </c>
      <c r="H386" s="85">
        <f t="shared" si="237"/>
        <v>-3.562530330897086E-2</v>
      </c>
      <c r="I386" s="21">
        <f t="shared" si="224"/>
        <v>4.4950000000000001</v>
      </c>
      <c r="J386" s="21">
        <f t="shared" si="226"/>
        <v>4.5149999999999997</v>
      </c>
      <c r="K386" s="26">
        <f t="shared" si="227"/>
        <v>4.5488888888888885</v>
      </c>
      <c r="L386" s="26">
        <f t="shared" si="228"/>
        <v>3.3888888888888857E-2</v>
      </c>
      <c r="M386" s="65">
        <f t="shared" si="229"/>
        <v>5.3888888888888431E-2</v>
      </c>
      <c r="O386" s="14">
        <f t="shared" si="218"/>
        <v>0.74129558823001396</v>
      </c>
      <c r="P386" s="57">
        <f t="shared" si="213"/>
        <v>3.0100000000000001E-3</v>
      </c>
      <c r="U386" s="20">
        <f t="shared" si="238"/>
        <v>-1.3557550511569554</v>
      </c>
      <c r="V386" s="20">
        <f t="shared" si="238"/>
        <v>-1.3534349637269125</v>
      </c>
      <c r="W386" s="21">
        <f t="shared" si="230"/>
        <v>3.45</v>
      </c>
      <c r="X386" s="21">
        <f t="shared" si="232"/>
        <v>3.5466666666666669</v>
      </c>
      <c r="Y386" s="26">
        <f t="shared" si="233"/>
        <v>3.8962962962962968</v>
      </c>
      <c r="Z386" s="26">
        <f t="shared" si="234"/>
        <v>0.34962962962962996</v>
      </c>
      <c r="AA386" s="65">
        <f t="shared" si="235"/>
        <v>0.44629629629629664</v>
      </c>
      <c r="AI386" s="20">
        <f t="shared" si="215"/>
        <v>-5.1865915470918483E-2</v>
      </c>
      <c r="AJ386" s="20">
        <f t="shared" si="216"/>
        <v>-4.4905653180788568E-2</v>
      </c>
      <c r="AK386" s="21">
        <f t="shared" si="217"/>
        <v>4.4364285714285705</v>
      </c>
      <c r="AO386" s="9"/>
      <c r="AP386" s="38"/>
      <c r="AQ386" s="14">
        <f t="shared" si="211"/>
        <v>-0.59076320420026696</v>
      </c>
      <c r="AR386" s="57">
        <f t="shared" si="223"/>
        <v>-3.9600000000000003E-2</v>
      </c>
      <c r="AS386" s="9"/>
      <c r="AT386" s="9"/>
      <c r="AU386" s="9"/>
      <c r="AV386" s="9"/>
      <c r="AW386" s="9"/>
      <c r="AX386" s="9"/>
      <c r="BA386" s="9"/>
      <c r="BB386" s="9"/>
      <c r="BC386" s="9"/>
      <c r="BD386" s="38"/>
      <c r="BE386" s="9"/>
      <c r="BF386" s="9"/>
      <c r="BG386" s="9"/>
      <c r="BH386" s="9"/>
      <c r="BI386" s="9"/>
    </row>
    <row r="387" spans="1:61">
      <c r="A387" s="70">
        <f t="shared" si="212"/>
        <v>4.9999999999998934E-3</v>
      </c>
      <c r="B387" s="5">
        <v>-3.395</v>
      </c>
      <c r="C387" s="75">
        <v>3.08</v>
      </c>
      <c r="D387" s="75">
        <v>0.04</v>
      </c>
      <c r="G387" s="20">
        <f t="shared" si="236"/>
        <v>-3.4851940832289832E-2</v>
      </c>
      <c r="H387" s="85">
        <f t="shared" si="237"/>
        <v>-3.4078578355608811E-2</v>
      </c>
      <c r="I387" s="21">
        <f t="shared" si="224"/>
        <v>4.59</v>
      </c>
      <c r="J387" s="21">
        <f t="shared" si="226"/>
        <v>4.5583333333333336</v>
      </c>
      <c r="K387" s="26">
        <f t="shared" si="227"/>
        <v>4.5766666666666662</v>
      </c>
      <c r="L387" s="26">
        <f t="shared" si="228"/>
        <v>1.8333333333332646E-2</v>
      </c>
      <c r="M387" s="65">
        <f t="shared" si="229"/>
        <v>-1.3333333333333641E-2</v>
      </c>
      <c r="O387" s="14">
        <f t="shared" si="218"/>
        <v>0.99929072001144026</v>
      </c>
      <c r="P387" s="57">
        <f t="shared" si="213"/>
        <v>3.0100000000000001E-3</v>
      </c>
      <c r="U387" s="20">
        <f t="shared" si="238"/>
        <v>-1.3511148762968692</v>
      </c>
      <c r="V387" s="20">
        <f t="shared" si="238"/>
        <v>-1.3487947888668264</v>
      </c>
      <c r="W387" s="21">
        <f t="shared" si="230"/>
        <v>3.63</v>
      </c>
      <c r="X387" s="21">
        <f t="shared" si="232"/>
        <v>3.6722222222222225</v>
      </c>
      <c r="Y387" s="26">
        <f t="shared" si="233"/>
        <v>3.8837037037037039</v>
      </c>
      <c r="Z387" s="26">
        <f t="shared" si="234"/>
        <v>0.21148148148148138</v>
      </c>
      <c r="AA387" s="65">
        <f t="shared" si="235"/>
        <v>0.25370370370370399</v>
      </c>
      <c r="AI387" s="20">
        <f t="shared" si="215"/>
        <v>-3.7945390890660083E-2</v>
      </c>
      <c r="AJ387" s="20">
        <f t="shared" si="216"/>
        <v>-3.0985128600530168E-2</v>
      </c>
      <c r="AK387" s="21">
        <f t="shared" si="217"/>
        <v>4.6292307692307695</v>
      </c>
      <c r="AO387" s="9"/>
      <c r="AP387" s="38"/>
      <c r="AQ387" s="14">
        <f t="shared" ref="AQ387:AQ395" si="239" xml:space="preserve"> SIN((2*PI()*(AJ387+AR387)/0.125284721222326) + 1.728475865)</f>
        <v>-0.97118083175861658</v>
      </c>
      <c r="AR387" s="57">
        <f t="shared" si="223"/>
        <v>-3.9600000000000003E-2</v>
      </c>
      <c r="AS387" s="9"/>
      <c r="AT387" s="9"/>
      <c r="AU387" s="9"/>
      <c r="AV387" s="9"/>
      <c r="AW387" s="9"/>
      <c r="AX387" s="9"/>
      <c r="BA387" s="9"/>
      <c r="BB387" s="9"/>
      <c r="BC387" s="9"/>
      <c r="BD387" s="38"/>
      <c r="BE387" s="9"/>
      <c r="BF387" s="9"/>
      <c r="BG387" s="9"/>
      <c r="BH387" s="9"/>
      <c r="BI387" s="9"/>
    </row>
    <row r="388" spans="1:61">
      <c r="A388" s="70">
        <f t="shared" ref="A388:A451" si="240">B388-B387</f>
        <v>4.9999999999998934E-3</v>
      </c>
      <c r="B388" s="5">
        <v>-3.39</v>
      </c>
      <c r="C388" s="75">
        <v>3.16</v>
      </c>
      <c r="D388" s="75">
        <v>0.05</v>
      </c>
      <c r="G388" s="20">
        <f t="shared" si="236"/>
        <v>-3.3305215878927784E-2</v>
      </c>
      <c r="H388" s="85">
        <f t="shared" si="237"/>
        <v>-3.2531853402246763E-2</v>
      </c>
      <c r="I388" s="21">
        <f t="shared" si="224"/>
        <v>4.59</v>
      </c>
      <c r="J388" s="21">
        <f t="shared" si="226"/>
        <v>4.6000000000000005</v>
      </c>
      <c r="K388" s="26">
        <f t="shared" si="227"/>
        <v>4.5966666666666676</v>
      </c>
      <c r="L388" s="26">
        <f t="shared" si="228"/>
        <v>-3.3333333333329662E-3</v>
      </c>
      <c r="M388" s="65">
        <f t="shared" si="229"/>
        <v>6.6666666666677088E-3</v>
      </c>
      <c r="O388" s="14">
        <f t="shared" si="218"/>
        <v>0.78970661802023756</v>
      </c>
      <c r="P388" s="57">
        <f t="shared" ref="P388:P419" si="241">P387</f>
        <v>3.0100000000000001E-3</v>
      </c>
      <c r="U388" s="20">
        <f t="shared" ref="U388:V403" si="242">U387 + 0.00464017486008615</f>
        <v>-1.3464747014367831</v>
      </c>
      <c r="V388" s="20">
        <f t="shared" si="242"/>
        <v>-1.3441546140067402</v>
      </c>
      <c r="W388" s="21">
        <f t="shared" si="230"/>
        <v>3.936666666666667</v>
      </c>
      <c r="X388" s="21">
        <f t="shared" si="232"/>
        <v>3.9038888888888885</v>
      </c>
      <c r="Y388" s="26">
        <f t="shared" si="233"/>
        <v>3.8725925925925924</v>
      </c>
      <c r="Z388" s="26">
        <f t="shared" si="234"/>
        <v>-3.1296296296296156E-2</v>
      </c>
      <c r="AA388" s="65">
        <f t="shared" si="235"/>
        <v>-6.4074074074074616E-2</v>
      </c>
      <c r="AI388" s="20">
        <f t="shared" ref="AI388:AI395" si="243">AI387 + 0.0139205245802584</f>
        <v>-2.4024866310401682E-2</v>
      </c>
      <c r="AJ388" s="20">
        <f t="shared" ref="AJ388:AJ395" si="244">AJ387 + 0.0139205245802584</f>
        <v>-1.7064604020271767E-2</v>
      </c>
      <c r="AK388" s="21">
        <f t="shared" si="217"/>
        <v>4.6007142857142869</v>
      </c>
      <c r="AO388" s="9"/>
      <c r="AP388" s="38"/>
      <c r="AQ388" s="14">
        <f t="shared" si="239"/>
        <v>-0.897172154664447</v>
      </c>
      <c r="AR388" s="57">
        <f t="shared" si="223"/>
        <v>-3.9600000000000003E-2</v>
      </c>
      <c r="AS388" s="9"/>
      <c r="AT388" s="9"/>
      <c r="AU388" s="9"/>
      <c r="AV388" s="9"/>
      <c r="AW388" s="9"/>
      <c r="AX388" s="9"/>
      <c r="BA388" s="9"/>
      <c r="BB388" s="9"/>
      <c r="BC388" s="9"/>
      <c r="BD388" s="38"/>
      <c r="BE388" s="9"/>
      <c r="BF388" s="9"/>
      <c r="BG388" s="9"/>
      <c r="BH388" s="9"/>
      <c r="BI388" s="9"/>
    </row>
    <row r="389" spans="1:61">
      <c r="A389" s="70">
        <f t="shared" si="240"/>
        <v>5.0000000000003375E-3</v>
      </c>
      <c r="B389" s="5">
        <v>-3.3849999999999998</v>
      </c>
      <c r="C389" s="75">
        <v>3.25</v>
      </c>
      <c r="D389" s="75">
        <v>0.04</v>
      </c>
      <c r="G389" s="20">
        <f t="shared" si="236"/>
        <v>-3.1758490925565735E-2</v>
      </c>
      <c r="H389" s="85">
        <f t="shared" si="237"/>
        <v>-3.0985128448884715E-2</v>
      </c>
      <c r="I389" s="21">
        <f t="shared" si="224"/>
        <v>4.62</v>
      </c>
      <c r="J389" s="21">
        <f t="shared" si="226"/>
        <v>4.6283333333333339</v>
      </c>
      <c r="K389" s="26">
        <f t="shared" si="227"/>
        <v>4.6344444444444441</v>
      </c>
      <c r="L389" s="26">
        <f t="shared" si="228"/>
        <v>6.11111111111029E-3</v>
      </c>
      <c r="M389" s="65">
        <f t="shared" si="229"/>
        <v>1.4444444444444038E-2</v>
      </c>
      <c r="O389" s="14">
        <f t="shared" si="218"/>
        <v>0.21061001284592576</v>
      </c>
      <c r="P389" s="57">
        <f t="shared" si="241"/>
        <v>3.0100000000000001E-3</v>
      </c>
      <c r="U389" s="20">
        <f t="shared" si="242"/>
        <v>-1.3418345265766969</v>
      </c>
      <c r="V389" s="20">
        <f t="shared" si="242"/>
        <v>-1.339514439146654</v>
      </c>
      <c r="W389" s="21">
        <f t="shared" si="230"/>
        <v>4.1449999999999996</v>
      </c>
      <c r="X389" s="21">
        <f t="shared" si="232"/>
        <v>4.0905555555555564</v>
      </c>
      <c r="Y389" s="26">
        <f t="shared" si="233"/>
        <v>3.8787037037037035</v>
      </c>
      <c r="Z389" s="26">
        <f t="shared" si="234"/>
        <v>-0.21185185185185285</v>
      </c>
      <c r="AA389" s="65">
        <f t="shared" si="235"/>
        <v>-0.26629629629629603</v>
      </c>
      <c r="AI389" s="20">
        <f t="shared" si="243"/>
        <v>-1.0104341730143282E-2</v>
      </c>
      <c r="AJ389" s="20">
        <f t="shared" si="244"/>
        <v>-3.144079440013367E-3</v>
      </c>
      <c r="AK389" s="21">
        <f t="shared" si="217"/>
        <v>3.3190909090909089</v>
      </c>
      <c r="AO389" s="9"/>
      <c r="AP389" s="38"/>
      <c r="AQ389" s="14">
        <f t="shared" si="239"/>
        <v>-0.40336665544494599</v>
      </c>
      <c r="AR389" s="57">
        <f t="shared" si="223"/>
        <v>-3.9600000000000003E-2</v>
      </c>
      <c r="AS389" s="9"/>
      <c r="AT389" s="9"/>
      <c r="AU389" s="9"/>
      <c r="AV389" s="9"/>
      <c r="AW389" s="9"/>
      <c r="AX389" s="9"/>
      <c r="BA389" s="9"/>
      <c r="BB389" s="9"/>
      <c r="BC389" s="9"/>
      <c r="BD389" s="38"/>
      <c r="BE389" s="9"/>
      <c r="BF389" s="9"/>
      <c r="BG389" s="9"/>
      <c r="BH389" s="9"/>
      <c r="BI389" s="9"/>
    </row>
    <row r="390" spans="1:61">
      <c r="A390" s="70">
        <f t="shared" si="240"/>
        <v>4.9999999999998934E-3</v>
      </c>
      <c r="B390" s="5">
        <v>-3.38</v>
      </c>
      <c r="C390" s="75">
        <v>3.35</v>
      </c>
      <c r="D390" s="75">
        <v>0.03</v>
      </c>
      <c r="G390" s="20">
        <f t="shared" si="236"/>
        <v>-3.0211765972203687E-2</v>
      </c>
      <c r="H390" s="85">
        <f t="shared" si="237"/>
        <v>-2.9438403495522666E-2</v>
      </c>
      <c r="I390" s="21">
        <f t="shared" si="224"/>
        <v>4.6750000000000007</v>
      </c>
      <c r="J390" s="21">
        <f t="shared" si="226"/>
        <v>4.6816666666666675</v>
      </c>
      <c r="K390" s="26">
        <f t="shared" si="227"/>
        <v>4.6761111111111111</v>
      </c>
      <c r="L390" s="26">
        <f t="shared" si="228"/>
        <v>-5.555555555556424E-3</v>
      </c>
      <c r="M390" s="65">
        <f t="shared" si="229"/>
        <v>1.1111111111103966E-3</v>
      </c>
      <c r="O390" s="14">
        <f t="shared" si="218"/>
        <v>-0.46703335800856227</v>
      </c>
      <c r="P390" s="57">
        <f t="shared" si="241"/>
        <v>3.0100000000000001E-3</v>
      </c>
      <c r="U390" s="20">
        <f t="shared" si="242"/>
        <v>-1.3371943517166107</v>
      </c>
      <c r="V390" s="20">
        <f t="shared" si="242"/>
        <v>-1.3348742642865679</v>
      </c>
      <c r="W390" s="21">
        <f t="shared" si="230"/>
        <v>4.1900000000000004</v>
      </c>
      <c r="X390" s="21">
        <f t="shared" si="232"/>
        <v>4.1305555555555555</v>
      </c>
      <c r="Y390" s="26">
        <f t="shared" si="233"/>
        <v>3.8916666666666666</v>
      </c>
      <c r="Z390" s="26">
        <f t="shared" si="234"/>
        <v>-0.23888888888888893</v>
      </c>
      <c r="AA390" s="65">
        <f t="shared" si="235"/>
        <v>-0.29833333333333378</v>
      </c>
      <c r="AI390" s="20">
        <f t="shared" si="243"/>
        <v>3.8161828501151185E-3</v>
      </c>
      <c r="AJ390" s="20">
        <f t="shared" si="244"/>
        <v>1.0776445140245033E-2</v>
      </c>
      <c r="AK390" s="21"/>
      <c r="AO390" s="9"/>
      <c r="AP390" s="38"/>
      <c r="AQ390" s="14">
        <f t="shared" si="239"/>
        <v>0.27917858477826935</v>
      </c>
      <c r="AR390" s="57">
        <f t="shared" ref="AR390:AR395" si="245">AR389</f>
        <v>-3.9600000000000003E-2</v>
      </c>
      <c r="AS390" s="9"/>
      <c r="AT390" s="9"/>
      <c r="AU390" s="9"/>
      <c r="AV390" s="9"/>
      <c r="AW390" s="9"/>
      <c r="AX390" s="9"/>
      <c r="BA390" s="9"/>
      <c r="BB390" s="9"/>
      <c r="BC390" s="9"/>
      <c r="BD390" s="38"/>
      <c r="BE390" s="9"/>
      <c r="BF390" s="9"/>
      <c r="BG390" s="9"/>
      <c r="BH390" s="9"/>
      <c r="BI390" s="9"/>
    </row>
    <row r="391" spans="1:61">
      <c r="A391" s="70">
        <f t="shared" si="240"/>
        <v>4.9999999999998934E-3</v>
      </c>
      <c r="B391" s="5">
        <v>-3.375</v>
      </c>
      <c r="C391" s="75">
        <v>3.35</v>
      </c>
      <c r="D391" s="75">
        <v>0.03</v>
      </c>
      <c r="G391" s="20">
        <f t="shared" si="236"/>
        <v>-2.8665041018841639E-2</v>
      </c>
      <c r="H391" s="85">
        <f t="shared" si="237"/>
        <v>-2.7891678542160618E-2</v>
      </c>
      <c r="I391" s="21">
        <f t="shared" si="224"/>
        <v>4.75</v>
      </c>
      <c r="J391" s="21">
        <f t="shared" si="226"/>
        <v>4.7116666666666669</v>
      </c>
      <c r="K391" s="26">
        <f t="shared" si="227"/>
        <v>4.7205555555555554</v>
      </c>
      <c r="L391" s="26">
        <f t="shared" si="228"/>
        <v>8.888888888888502E-3</v>
      </c>
      <c r="M391" s="65">
        <f t="shared" si="229"/>
        <v>-2.9444444444444606E-2</v>
      </c>
      <c r="O391" s="14">
        <f t="shared" si="218"/>
        <v>-0.92614663015323351</v>
      </c>
      <c r="P391" s="57">
        <f t="shared" si="241"/>
        <v>3.0100000000000001E-3</v>
      </c>
      <c r="U391" s="20">
        <f t="shared" si="242"/>
        <v>-1.3325541768565246</v>
      </c>
      <c r="V391" s="20">
        <f t="shared" si="242"/>
        <v>-1.3302340894264817</v>
      </c>
      <c r="W391" s="21">
        <f t="shared" si="230"/>
        <v>4.0566666666666658</v>
      </c>
      <c r="X391" s="21">
        <f t="shared" si="232"/>
        <v>4.0805555555555557</v>
      </c>
      <c r="Y391" s="26">
        <f t="shared" si="233"/>
        <v>3.9161111111111109</v>
      </c>
      <c r="Z391" s="26">
        <f t="shared" si="234"/>
        <v>-0.16444444444444484</v>
      </c>
      <c r="AA391" s="65">
        <f t="shared" si="235"/>
        <v>-0.14055555555555488</v>
      </c>
      <c r="AI391" s="20">
        <f t="shared" si="243"/>
        <v>1.7736707430373519E-2</v>
      </c>
      <c r="AJ391" s="20">
        <f t="shared" si="244"/>
        <v>2.4696969720503434E-2</v>
      </c>
      <c r="AK391" s="21"/>
      <c r="AO391" s="9"/>
      <c r="AP391" s="38"/>
      <c r="AQ391" s="14">
        <f t="shared" si="239"/>
        <v>0.8310930624593742</v>
      </c>
      <c r="AR391" s="57">
        <f t="shared" si="245"/>
        <v>-3.9600000000000003E-2</v>
      </c>
      <c r="AS391" s="9"/>
      <c r="AT391" s="9"/>
      <c r="AU391" s="9"/>
      <c r="AV391" s="9"/>
      <c r="AW391" s="9"/>
      <c r="AX391" s="9"/>
      <c r="BA391" s="9"/>
      <c r="BB391" s="9"/>
      <c r="BC391" s="9"/>
      <c r="BD391" s="38"/>
      <c r="BE391" s="9"/>
      <c r="BF391" s="9"/>
      <c r="BG391" s="9"/>
      <c r="BH391" s="9"/>
      <c r="BI391" s="9"/>
    </row>
    <row r="392" spans="1:61">
      <c r="A392" s="70">
        <f t="shared" si="240"/>
        <v>4.9999999999998934E-3</v>
      </c>
      <c r="B392" s="5">
        <v>-3.37</v>
      </c>
      <c r="C392" s="75">
        <v>3.15</v>
      </c>
      <c r="D392" s="75">
        <v>0.04</v>
      </c>
      <c r="G392" s="20">
        <f t="shared" si="236"/>
        <v>-2.711831606547959E-2</v>
      </c>
      <c r="H392" s="85">
        <f t="shared" si="237"/>
        <v>-2.634495358879857E-2</v>
      </c>
      <c r="I392" s="21">
        <f t="shared" si="224"/>
        <v>4.71</v>
      </c>
      <c r="J392" s="21">
        <f t="shared" si="226"/>
        <v>4.7600000000000007</v>
      </c>
      <c r="K392" s="26">
        <f t="shared" si="227"/>
        <v>4.7649999999999997</v>
      </c>
      <c r="L392" s="26">
        <f t="shared" si="228"/>
        <v>4.9999999999990052E-3</v>
      </c>
      <c r="M392" s="65">
        <f t="shared" si="229"/>
        <v>5.4999999999999716E-2</v>
      </c>
      <c r="O392" s="14">
        <f t="shared" ref="O392:O419" si="246" xml:space="preserve"> SIN((2*PI()*(H392+P392)/0.0139205245802584) + 2.989911921)</f>
        <v>-0.95190560107594113</v>
      </c>
      <c r="P392" s="57">
        <f t="shared" si="241"/>
        <v>3.0100000000000001E-3</v>
      </c>
      <c r="U392" s="20">
        <f t="shared" si="242"/>
        <v>-1.3279140019964384</v>
      </c>
      <c r="V392" s="20">
        <f t="shared" si="242"/>
        <v>-1.3255939145663955</v>
      </c>
      <c r="W392" s="21">
        <f t="shared" si="230"/>
        <v>3.9950000000000001</v>
      </c>
      <c r="X392" s="21">
        <f t="shared" si="232"/>
        <v>3.9988888888888887</v>
      </c>
      <c r="Y392" s="26">
        <f t="shared" si="233"/>
        <v>3.940555555555556</v>
      </c>
      <c r="Z392" s="26">
        <f t="shared" si="234"/>
        <v>-5.8333333333332682E-2</v>
      </c>
      <c r="AA392" s="65">
        <f t="shared" si="235"/>
        <v>-5.4444444444444073E-2</v>
      </c>
      <c r="AI392" s="20">
        <f t="shared" si="243"/>
        <v>3.1657232010631919E-2</v>
      </c>
      <c r="AJ392" s="20">
        <f t="shared" si="244"/>
        <v>3.8617494300761834E-2</v>
      </c>
      <c r="AK392" s="21"/>
      <c r="AO392" s="9"/>
      <c r="AP392" s="38"/>
      <c r="AQ392" s="14">
        <f t="shared" si="239"/>
        <v>0.99412985964520773</v>
      </c>
      <c r="AR392" s="57">
        <f t="shared" si="245"/>
        <v>-3.9600000000000003E-2</v>
      </c>
      <c r="AS392" s="9"/>
      <c r="AT392" s="9"/>
      <c r="AU392" s="9"/>
      <c r="AV392" s="9"/>
      <c r="AW392" s="9"/>
      <c r="AX392" s="9"/>
      <c r="BA392" s="9"/>
      <c r="BB392" s="9"/>
      <c r="BC392" s="9"/>
      <c r="BD392" s="38"/>
      <c r="BE392" s="9"/>
      <c r="BF392" s="9"/>
      <c r="BG392" s="9"/>
      <c r="BH392" s="9"/>
      <c r="BI392" s="9"/>
    </row>
    <row r="393" spans="1:61">
      <c r="A393" s="70">
        <f t="shared" si="240"/>
        <v>4.9999999999998934E-3</v>
      </c>
      <c r="B393" s="5">
        <v>-3.3650000000000002</v>
      </c>
      <c r="C393" s="75">
        <v>3.11</v>
      </c>
      <c r="D393" s="75">
        <v>0.03</v>
      </c>
      <c r="G393" s="20">
        <f t="shared" si="236"/>
        <v>-2.5571591112117542E-2</v>
      </c>
      <c r="H393" s="85">
        <f t="shared" si="237"/>
        <v>-2.4798228635436521E-2</v>
      </c>
      <c r="I393" s="21">
        <f t="shared" si="224"/>
        <v>4.82</v>
      </c>
      <c r="J393" s="21">
        <f t="shared" si="226"/>
        <v>4.788333333333334</v>
      </c>
      <c r="K393" s="26">
        <f t="shared" si="227"/>
        <v>4.8094444444444457</v>
      </c>
      <c r="L393" s="26">
        <f t="shared" si="228"/>
        <v>2.1111111111111747E-2</v>
      </c>
      <c r="M393" s="65">
        <f t="shared" si="229"/>
        <v>-1.0555555555554541E-2</v>
      </c>
      <c r="O393" s="14">
        <f t="shared" si="246"/>
        <v>-0.5322573620028751</v>
      </c>
      <c r="P393" s="57">
        <f t="shared" si="241"/>
        <v>3.0100000000000001E-3</v>
      </c>
      <c r="U393" s="20">
        <f t="shared" si="242"/>
        <v>-1.3232738271363522</v>
      </c>
      <c r="V393" s="20">
        <f t="shared" si="242"/>
        <v>-1.3209537397063094</v>
      </c>
      <c r="W393" s="21">
        <f t="shared" si="230"/>
        <v>3.9450000000000003</v>
      </c>
      <c r="X393" s="21">
        <f t="shared" si="232"/>
        <v>3.8722222222222222</v>
      </c>
      <c r="Y393" s="26">
        <f t="shared" si="233"/>
        <v>3.9492592592592595</v>
      </c>
      <c r="Z393" s="26">
        <f t="shared" si="234"/>
        <v>7.7037037037037237E-2</v>
      </c>
      <c r="AA393" s="65">
        <f t="shared" si="235"/>
        <v>4.2592592592591849E-3</v>
      </c>
      <c r="AI393" s="20">
        <f t="shared" si="243"/>
        <v>4.557775659089032E-2</v>
      </c>
      <c r="AJ393" s="20">
        <f t="shared" si="244"/>
        <v>5.2538018881020235E-2</v>
      </c>
      <c r="AK393" s="21"/>
      <c r="AO393" s="9"/>
      <c r="AP393" s="38"/>
      <c r="AQ393" s="14">
        <f t="shared" si="239"/>
        <v>0.69200224698035062</v>
      </c>
      <c r="AR393" s="57">
        <f t="shared" si="245"/>
        <v>-3.9600000000000003E-2</v>
      </c>
      <c r="AS393" s="9"/>
      <c r="AT393" s="9"/>
      <c r="AU393" s="9"/>
      <c r="AV393" s="9"/>
      <c r="AW393" s="9"/>
      <c r="AX393" s="9"/>
      <c r="BA393" s="9"/>
      <c r="BB393" s="9"/>
      <c r="BC393" s="9"/>
      <c r="BD393" s="38"/>
      <c r="BE393" s="9"/>
      <c r="BF393" s="9"/>
      <c r="BG393" s="9"/>
      <c r="BH393" s="9"/>
      <c r="BI393" s="9"/>
    </row>
    <row r="394" spans="1:61">
      <c r="A394" s="70">
        <f t="shared" si="240"/>
        <v>5.0000000000003375E-3</v>
      </c>
      <c r="B394" s="5">
        <v>-3.36</v>
      </c>
      <c r="C394" s="75">
        <v>3.17</v>
      </c>
      <c r="D394" s="75">
        <v>0.04</v>
      </c>
      <c r="G394" s="20">
        <f t="shared" si="236"/>
        <v>-2.4024866158755494E-2</v>
      </c>
      <c r="H394" s="85">
        <f t="shared" si="237"/>
        <v>-2.3251503682074473E-2</v>
      </c>
      <c r="I394" s="21">
        <f t="shared" si="224"/>
        <v>4.835</v>
      </c>
      <c r="J394" s="21">
        <f t="shared" si="226"/>
        <v>4.8500000000000005</v>
      </c>
      <c r="K394" s="26">
        <f t="shared" si="227"/>
        <v>4.8383333333333347</v>
      </c>
      <c r="L394" s="26">
        <f t="shared" si="228"/>
        <v>-1.1666666666665826E-2</v>
      </c>
      <c r="M394" s="65">
        <f t="shared" si="229"/>
        <v>3.3333333333347426E-3</v>
      </c>
      <c r="O394" s="14">
        <f t="shared" si="246"/>
        <v>0.13644001213300611</v>
      </c>
      <c r="P394" s="57">
        <f t="shared" si="241"/>
        <v>3.0100000000000001E-3</v>
      </c>
      <c r="U394" s="20">
        <f t="shared" si="242"/>
        <v>-1.3186336522762661</v>
      </c>
      <c r="V394" s="20">
        <f t="shared" si="242"/>
        <v>-1.3163135648462232</v>
      </c>
      <c r="W394" s="21">
        <f t="shared" si="230"/>
        <v>3.6766666666666672</v>
      </c>
      <c r="X394" s="21">
        <f t="shared" si="232"/>
        <v>3.7638888888888893</v>
      </c>
      <c r="Y394" s="26">
        <f t="shared" si="233"/>
        <v>3.9487037037037038</v>
      </c>
      <c r="Z394" s="26">
        <f t="shared" si="234"/>
        <v>0.18481481481481454</v>
      </c>
      <c r="AA394" s="65">
        <f t="shared" si="235"/>
        <v>0.27203703703703663</v>
      </c>
      <c r="AI394" s="20">
        <f t="shared" si="243"/>
        <v>5.949828117114872E-2</v>
      </c>
      <c r="AJ394" s="20">
        <f t="shared" si="244"/>
        <v>6.6458543461278635E-2</v>
      </c>
      <c r="AK394" s="21"/>
      <c r="AO394" s="9"/>
      <c r="AP394" s="38"/>
      <c r="AQ394" s="14">
        <f t="shared" si="239"/>
        <v>6.6079092205082637E-2</v>
      </c>
      <c r="AR394" s="57">
        <f t="shared" si="245"/>
        <v>-3.9600000000000003E-2</v>
      </c>
      <c r="AS394" s="9"/>
      <c r="AT394" s="9"/>
      <c r="AU394" s="9"/>
      <c r="AV394" s="9"/>
      <c r="AW394" s="9"/>
      <c r="AX394" s="9"/>
      <c r="BA394" s="9"/>
      <c r="BB394" s="9"/>
      <c r="BC394" s="9"/>
      <c r="BD394" s="38"/>
      <c r="BE394" s="9"/>
      <c r="BF394" s="9"/>
      <c r="BG394" s="9"/>
      <c r="BH394" s="9"/>
      <c r="BI394" s="9"/>
    </row>
    <row r="395" spans="1:61">
      <c r="A395" s="70">
        <f t="shared" si="240"/>
        <v>4.9999999999998934E-3</v>
      </c>
      <c r="B395" s="5">
        <v>-3.355</v>
      </c>
      <c r="C395" s="75">
        <v>3.22</v>
      </c>
      <c r="D395" s="75">
        <v>0.05</v>
      </c>
      <c r="G395" s="20">
        <f t="shared" si="236"/>
        <v>-2.2478141205393445E-2</v>
      </c>
      <c r="H395" s="85">
        <f t="shared" si="237"/>
        <v>-2.1704778728712425E-2</v>
      </c>
      <c r="I395" s="21">
        <f t="shared" si="224"/>
        <v>4.8949999999999996</v>
      </c>
      <c r="J395" s="21">
        <f t="shared" si="226"/>
        <v>4.9066666666666672</v>
      </c>
      <c r="K395" s="26">
        <f t="shared" si="227"/>
        <v>4.8322222222222226</v>
      </c>
      <c r="L395" s="26">
        <f t="shared" si="228"/>
        <v>-7.4444444444444535E-2</v>
      </c>
      <c r="M395" s="65">
        <f t="shared" si="229"/>
        <v>-6.2777777777776933E-2</v>
      </c>
      <c r="O395" s="14">
        <f t="shared" si="246"/>
        <v>0.74129558823002395</v>
      </c>
      <c r="P395" s="57">
        <f t="shared" si="241"/>
        <v>3.0100000000000001E-3</v>
      </c>
      <c r="U395" s="20">
        <f t="shared" si="242"/>
        <v>-1.3139934774161799</v>
      </c>
      <c r="V395" s="20">
        <f t="shared" si="242"/>
        <v>-1.311673389986137</v>
      </c>
      <c r="W395" s="21">
        <f t="shared" si="230"/>
        <v>3.67</v>
      </c>
      <c r="X395" s="21">
        <f t="shared" si="232"/>
        <v>3.7322222222222226</v>
      </c>
      <c r="Y395" s="26">
        <f t="shared" si="233"/>
        <v>3.9320370370370372</v>
      </c>
      <c r="Z395" s="26">
        <f t="shared" si="234"/>
        <v>0.19981481481481467</v>
      </c>
      <c r="AA395" s="65">
        <f t="shared" si="235"/>
        <v>0.26203703703703729</v>
      </c>
      <c r="AI395" s="20">
        <f t="shared" si="243"/>
        <v>7.3418805751407121E-2</v>
      </c>
      <c r="AJ395" s="20">
        <f t="shared" si="244"/>
        <v>8.0379068041537036E-2</v>
      </c>
      <c r="AK395" s="21"/>
      <c r="AO395" s="9"/>
      <c r="AP395" s="38"/>
      <c r="AQ395" s="14">
        <f t="shared" si="239"/>
        <v>-0.59076320420025019</v>
      </c>
      <c r="AR395" s="57">
        <f t="shared" si="245"/>
        <v>-3.9600000000000003E-2</v>
      </c>
      <c r="AS395" s="9"/>
      <c r="AT395" s="9"/>
      <c r="AU395" s="9"/>
      <c r="AV395" s="9"/>
      <c r="AW395" s="9"/>
      <c r="AX395" s="9"/>
      <c r="BA395" s="9"/>
      <c r="BB395" s="9"/>
      <c r="BC395" s="9"/>
      <c r="BD395" s="38"/>
      <c r="BE395" s="9"/>
      <c r="BF395" s="9"/>
      <c r="BG395" s="9"/>
      <c r="BH395" s="9"/>
      <c r="BI395" s="9"/>
    </row>
    <row r="396" spans="1:61">
      <c r="A396" s="70">
        <f t="shared" si="240"/>
        <v>4.9999999999998934E-3</v>
      </c>
      <c r="B396" s="5">
        <v>-3.35</v>
      </c>
      <c r="C396" s="75">
        <v>3.18</v>
      </c>
      <c r="D396" s="75">
        <v>0.04</v>
      </c>
      <c r="G396" s="20">
        <f t="shared" si="236"/>
        <v>-2.0931416252031397E-2</v>
      </c>
      <c r="H396" s="85">
        <f t="shared" si="237"/>
        <v>-2.0158053775350376E-2</v>
      </c>
      <c r="I396" s="21">
        <f t="shared" si="224"/>
        <v>4.99</v>
      </c>
      <c r="J396" s="21">
        <f t="shared" si="226"/>
        <v>4.958333333333333</v>
      </c>
      <c r="K396" s="26">
        <f t="shared" si="227"/>
        <v>4.78</v>
      </c>
      <c r="L396" s="26">
        <f t="shared" si="228"/>
        <v>-0.17833333333333279</v>
      </c>
      <c r="M396" s="65">
        <f t="shared" si="229"/>
        <v>-0.20999999999999996</v>
      </c>
      <c r="O396" s="14">
        <f t="shared" si="246"/>
        <v>0.99929072001144092</v>
      </c>
      <c r="P396" s="57">
        <f t="shared" si="241"/>
        <v>3.0100000000000001E-3</v>
      </c>
      <c r="U396" s="20">
        <f t="shared" si="242"/>
        <v>-1.3093533025560937</v>
      </c>
      <c r="V396" s="20">
        <f t="shared" si="242"/>
        <v>-1.3070332151260509</v>
      </c>
      <c r="W396" s="21">
        <f t="shared" si="230"/>
        <v>3.8499999999999996</v>
      </c>
      <c r="X396" s="21">
        <f t="shared" si="232"/>
        <v>3.8450000000000002</v>
      </c>
      <c r="Y396" s="26">
        <f t="shared" si="233"/>
        <v>3.9596296296296298</v>
      </c>
      <c r="Z396" s="26">
        <f t="shared" si="234"/>
        <v>0.11462962962962964</v>
      </c>
      <c r="AA396" s="65">
        <f t="shared" si="235"/>
        <v>0.10962962962963019</v>
      </c>
      <c r="AI396" s="20"/>
      <c r="AJ396" s="20"/>
      <c r="AK396" s="21"/>
      <c r="AO396" s="9"/>
      <c r="AP396" s="38"/>
      <c r="AQ396" s="9"/>
      <c r="AR396" s="9"/>
      <c r="AS396" s="9"/>
      <c r="AT396" s="9"/>
      <c r="AU396" s="9"/>
      <c r="AV396" s="9"/>
      <c r="AW396" s="9"/>
      <c r="AX396" s="9"/>
      <c r="BA396" s="9"/>
      <c r="BB396" s="9"/>
      <c r="BC396" s="9"/>
      <c r="BD396" s="38"/>
      <c r="BE396" s="9"/>
      <c r="BF396" s="9"/>
      <c r="BG396" s="9"/>
      <c r="BH396" s="9"/>
      <c r="BI396" s="9"/>
    </row>
    <row r="397" spans="1:61">
      <c r="A397" s="70">
        <f t="shared" si="240"/>
        <v>4.9999999999998934E-3</v>
      </c>
      <c r="B397" s="5">
        <v>-3.3450000000000002</v>
      </c>
      <c r="C397" s="75">
        <v>3.31</v>
      </c>
      <c r="D397" s="75">
        <v>0.04</v>
      </c>
      <c r="G397" s="20">
        <f t="shared" si="236"/>
        <v>-1.9384691298669349E-2</v>
      </c>
      <c r="H397" s="85">
        <f t="shared" si="237"/>
        <v>-1.8611328821988328E-2</v>
      </c>
      <c r="I397" s="21">
        <f t="shared" si="224"/>
        <v>4.99</v>
      </c>
      <c r="J397" s="21">
        <f t="shared" si="226"/>
        <v>4.9533333333333331</v>
      </c>
      <c r="K397" s="26">
        <f t="shared" si="227"/>
        <v>4.7</v>
      </c>
      <c r="L397" s="26">
        <f t="shared" si="228"/>
        <v>-0.25333333333333297</v>
      </c>
      <c r="M397" s="65">
        <f t="shared" si="229"/>
        <v>-0.29000000000000004</v>
      </c>
      <c r="O397" s="14">
        <f t="shared" si="246"/>
        <v>0.78970661802022679</v>
      </c>
      <c r="P397" s="57">
        <f t="shared" si="241"/>
        <v>3.0100000000000001E-3</v>
      </c>
      <c r="U397" s="20">
        <f t="shared" si="242"/>
        <v>-1.3047131276960076</v>
      </c>
      <c r="V397" s="20">
        <f t="shared" si="242"/>
        <v>-1.3023930402659647</v>
      </c>
      <c r="W397" s="21">
        <f t="shared" si="230"/>
        <v>4.0149999999999997</v>
      </c>
      <c r="X397" s="21">
        <f t="shared" si="232"/>
        <v>4.001666666666666</v>
      </c>
      <c r="Y397" s="26">
        <f t="shared" si="233"/>
        <v>3.940185185185185</v>
      </c>
      <c r="Z397" s="26">
        <f t="shared" si="234"/>
        <v>-6.1481481481481026E-2</v>
      </c>
      <c r="AA397" s="65">
        <f t="shared" si="235"/>
        <v>-7.4814814814814667E-2</v>
      </c>
      <c r="AI397" s="20"/>
      <c r="AJ397" s="20"/>
      <c r="AK397" s="21"/>
      <c r="AO397" s="9"/>
      <c r="AP397" s="38"/>
      <c r="AQ397" s="9"/>
      <c r="AR397" s="9"/>
      <c r="AS397" s="9"/>
      <c r="AT397" s="9"/>
      <c r="AU397" s="9"/>
      <c r="AV397" s="9"/>
      <c r="AW397" s="9"/>
      <c r="AX397" s="9"/>
      <c r="BA397" s="9"/>
      <c r="BB397" s="9"/>
      <c r="BC397" s="9"/>
      <c r="BD397" s="38"/>
      <c r="BE397" s="9"/>
      <c r="BF397" s="9"/>
      <c r="BG397" s="9"/>
      <c r="BH397" s="9"/>
      <c r="BI397" s="9"/>
    </row>
    <row r="398" spans="1:61">
      <c r="A398" s="70">
        <f t="shared" si="240"/>
        <v>5.0000000000003375E-3</v>
      </c>
      <c r="B398" s="5">
        <v>-3.34</v>
      </c>
      <c r="C398" s="75">
        <v>3.41</v>
      </c>
      <c r="D398" s="75">
        <v>0.04</v>
      </c>
      <c r="G398" s="20">
        <f t="shared" si="236"/>
        <v>-1.78379663453073E-2</v>
      </c>
      <c r="H398" s="85">
        <f t="shared" si="237"/>
        <v>-1.706460386862628E-2</v>
      </c>
      <c r="I398" s="21">
        <f t="shared" si="224"/>
        <v>4.88</v>
      </c>
      <c r="J398" s="21">
        <f t="shared" si="226"/>
        <v>4.830000000000001</v>
      </c>
      <c r="K398" s="26">
        <f t="shared" si="227"/>
        <v>4.5644444444444447</v>
      </c>
      <c r="L398" s="26">
        <f t="shared" si="228"/>
        <v>-0.26555555555555621</v>
      </c>
      <c r="M398" s="65">
        <f t="shared" si="229"/>
        <v>-0.31555555555555515</v>
      </c>
      <c r="O398" s="14">
        <f t="shared" si="246"/>
        <v>0.21061001284590949</v>
      </c>
      <c r="P398" s="57">
        <f t="shared" si="241"/>
        <v>3.0100000000000001E-3</v>
      </c>
      <c r="U398" s="20">
        <f t="shared" si="242"/>
        <v>-1.3000729528359214</v>
      </c>
      <c r="V398" s="20">
        <f t="shared" si="242"/>
        <v>-1.2977528654058785</v>
      </c>
      <c r="W398" s="21">
        <f t="shared" si="230"/>
        <v>4.1400000000000006</v>
      </c>
      <c r="X398" s="21">
        <f t="shared" si="232"/>
        <v>4.0650000000000004</v>
      </c>
      <c r="Y398" s="26">
        <f t="shared" si="233"/>
        <v>3.9035185185185188</v>
      </c>
      <c r="Z398" s="26">
        <f t="shared" si="234"/>
        <v>-0.16148148148148156</v>
      </c>
      <c r="AA398" s="65">
        <f t="shared" si="235"/>
        <v>-0.23648148148148174</v>
      </c>
      <c r="AI398" s="20"/>
      <c r="AJ398" s="20"/>
      <c r="AK398" s="21"/>
      <c r="AO398" s="9"/>
      <c r="AP398" s="38"/>
      <c r="AQ398" s="9"/>
      <c r="AR398" s="9"/>
      <c r="AS398" s="9"/>
      <c r="AT398" s="9"/>
      <c r="AU398" s="9"/>
      <c r="AV398" s="9"/>
      <c r="AW398" s="9"/>
      <c r="AX398" s="9"/>
      <c r="BA398" s="9"/>
      <c r="BB398" s="9"/>
      <c r="BC398" s="9"/>
      <c r="BD398" s="38"/>
      <c r="BE398" s="9"/>
      <c r="BF398" s="9"/>
      <c r="BG398" s="9"/>
      <c r="BH398" s="9"/>
      <c r="BI398" s="9"/>
    </row>
    <row r="399" spans="1:61">
      <c r="A399" s="70">
        <f t="shared" si="240"/>
        <v>4.9999999999998934E-3</v>
      </c>
      <c r="B399" s="5">
        <v>-3.335</v>
      </c>
      <c r="C399" s="75">
        <v>3.25</v>
      </c>
      <c r="D399" s="75">
        <v>0.04</v>
      </c>
      <c r="G399" s="20">
        <f t="shared" si="236"/>
        <v>-1.6291241391945252E-2</v>
      </c>
      <c r="H399" s="85">
        <f t="shared" si="237"/>
        <v>-1.551787891526423E-2</v>
      </c>
      <c r="I399" s="21">
        <f t="shared" si="224"/>
        <v>4.62</v>
      </c>
      <c r="J399" s="21">
        <f t="shared" si="226"/>
        <v>4.5933333333333337</v>
      </c>
      <c r="K399" s="26">
        <f t="shared" si="227"/>
        <v>4.4105555555555567</v>
      </c>
      <c r="L399" s="26">
        <f t="shared" si="228"/>
        <v>-0.18277777777777704</v>
      </c>
      <c r="M399" s="65">
        <f t="shared" si="229"/>
        <v>-0.20944444444444343</v>
      </c>
      <c r="O399" s="14">
        <f t="shared" si="246"/>
        <v>-0.46703335800857615</v>
      </c>
      <c r="P399" s="57">
        <f t="shared" si="241"/>
        <v>3.0100000000000001E-3</v>
      </c>
      <c r="U399" s="20">
        <f t="shared" si="242"/>
        <v>-1.2954327779758352</v>
      </c>
      <c r="V399" s="20">
        <f t="shared" si="242"/>
        <v>-1.2931126905457924</v>
      </c>
      <c r="W399" s="21">
        <f t="shared" si="230"/>
        <v>4.04</v>
      </c>
      <c r="X399" s="21">
        <f t="shared" si="232"/>
        <v>4.1616666666666662</v>
      </c>
      <c r="Y399" s="26">
        <f t="shared" si="233"/>
        <v>3.9144444444444439</v>
      </c>
      <c r="Z399" s="26">
        <f t="shared" si="234"/>
        <v>-0.24722222222222223</v>
      </c>
      <c r="AA399" s="65">
        <f t="shared" si="235"/>
        <v>-0.12555555555555609</v>
      </c>
      <c r="AI399" s="20"/>
      <c r="AJ399" s="20"/>
      <c r="AK399" s="21"/>
      <c r="AO399" s="9"/>
      <c r="AP399" s="38"/>
      <c r="AQ399" s="9"/>
      <c r="AR399" s="9"/>
      <c r="AS399" s="9"/>
      <c r="AT399" s="9"/>
      <c r="AU399" s="9"/>
      <c r="AV399" s="9"/>
      <c r="AW399" s="9"/>
      <c r="AX399" s="9"/>
      <c r="BA399" s="9"/>
      <c r="BB399" s="9"/>
      <c r="BC399" s="9"/>
      <c r="BD399" s="38"/>
      <c r="BE399" s="9"/>
      <c r="BF399" s="9"/>
      <c r="BG399" s="9"/>
      <c r="BH399" s="9"/>
      <c r="BI399" s="9"/>
    </row>
    <row r="400" spans="1:61">
      <c r="A400" s="70">
        <f t="shared" si="240"/>
        <v>4.9999999999998934E-3</v>
      </c>
      <c r="B400" s="5">
        <v>-3.33</v>
      </c>
      <c r="C400" s="75">
        <v>3.21</v>
      </c>
      <c r="D400" s="75">
        <v>0.05</v>
      </c>
      <c r="G400" s="20">
        <f t="shared" si="236"/>
        <v>-1.4744516438583202E-2</v>
      </c>
      <c r="H400" s="85">
        <f t="shared" si="237"/>
        <v>-1.3971153961902179E-2</v>
      </c>
      <c r="I400" s="21">
        <f t="shared" si="224"/>
        <v>4.28</v>
      </c>
      <c r="J400" s="21">
        <f t="shared" si="226"/>
        <v>4.2966666666666669</v>
      </c>
      <c r="K400" s="26">
        <f t="shared" si="227"/>
        <v>4.246666666666667</v>
      </c>
      <c r="L400" s="26">
        <f t="shared" si="228"/>
        <v>-4.9999999999999822E-2</v>
      </c>
      <c r="M400" s="65">
        <f t="shared" si="229"/>
        <v>-3.3333333333333215E-2</v>
      </c>
      <c r="O400" s="14">
        <f t="shared" si="246"/>
        <v>-0.92614663015324117</v>
      </c>
      <c r="P400" s="57">
        <f t="shared" si="241"/>
        <v>3.0100000000000001E-3</v>
      </c>
      <c r="U400" s="20">
        <f t="shared" si="242"/>
        <v>-1.2907926031157491</v>
      </c>
      <c r="V400" s="20">
        <f t="shared" si="242"/>
        <v>-1.2884725156857062</v>
      </c>
      <c r="W400" s="21">
        <f t="shared" si="230"/>
        <v>4.3049999999999997</v>
      </c>
      <c r="X400" s="21">
        <f t="shared" si="232"/>
        <v>4.0549999999999997</v>
      </c>
      <c r="Y400" s="26">
        <f t="shared" si="233"/>
        <v>3.9348148148148141</v>
      </c>
      <c r="Z400" s="26">
        <f t="shared" si="234"/>
        <v>-0.12018518518518562</v>
      </c>
      <c r="AA400" s="65">
        <f t="shared" si="235"/>
        <v>-0.37018518518518562</v>
      </c>
      <c r="AI400" s="20"/>
      <c r="AJ400" s="20"/>
      <c r="AK400" s="21"/>
      <c r="AO400" s="9"/>
      <c r="AP400" s="38"/>
      <c r="AQ400" s="9"/>
      <c r="AR400" s="9"/>
      <c r="AS400" s="9"/>
      <c r="AT400" s="9"/>
      <c r="AU400" s="9"/>
      <c r="AV400" s="9"/>
      <c r="AW400" s="9"/>
      <c r="AX400" s="9"/>
      <c r="BA400" s="9"/>
      <c r="BB400" s="9"/>
      <c r="BC400" s="9"/>
      <c r="BD400" s="38"/>
      <c r="BE400" s="9"/>
      <c r="BF400" s="9"/>
      <c r="BG400" s="9"/>
      <c r="BH400" s="9"/>
      <c r="BI400" s="9"/>
    </row>
    <row r="401" spans="1:61">
      <c r="A401" s="70">
        <f t="shared" si="240"/>
        <v>4.9999999999998934E-3</v>
      </c>
      <c r="B401" s="5">
        <v>-3.3250000000000002</v>
      </c>
      <c r="C401" s="75">
        <v>3.2</v>
      </c>
      <c r="D401" s="75">
        <v>0.05</v>
      </c>
      <c r="G401" s="20">
        <f t="shared" si="236"/>
        <v>-1.3197791485221152E-2</v>
      </c>
      <c r="H401" s="85">
        <f t="shared" si="237"/>
        <v>-1.2424429008540129E-2</v>
      </c>
      <c r="I401" s="21">
        <f t="shared" si="224"/>
        <v>3.9899999999999998</v>
      </c>
      <c r="J401" s="21">
        <f t="shared" si="226"/>
        <v>3.9566666666666666</v>
      </c>
      <c r="K401" s="26">
        <f t="shared" si="227"/>
        <v>4.0644444444444447</v>
      </c>
      <c r="L401" s="26">
        <f t="shared" si="228"/>
        <v>0.10777777777777819</v>
      </c>
      <c r="M401" s="65">
        <f t="shared" si="229"/>
        <v>7.4444444444444979E-2</v>
      </c>
      <c r="O401" s="14">
        <f t="shared" si="246"/>
        <v>-0.95190560107593547</v>
      </c>
      <c r="P401" s="57">
        <f t="shared" si="241"/>
        <v>3.0100000000000001E-3</v>
      </c>
      <c r="U401" s="20">
        <f t="shared" si="242"/>
        <v>-1.2861524282556629</v>
      </c>
      <c r="V401" s="20">
        <f t="shared" si="242"/>
        <v>-1.28383234082562</v>
      </c>
      <c r="W401" s="21">
        <f t="shared" si="230"/>
        <v>3.8200000000000003</v>
      </c>
      <c r="X401" s="21">
        <f t="shared" si="232"/>
        <v>3.9133333333333336</v>
      </c>
      <c r="Y401" s="26">
        <f t="shared" si="233"/>
        <v>3.9442592592592596</v>
      </c>
      <c r="Z401" s="26">
        <f t="shared" si="234"/>
        <v>3.0925925925926023E-2</v>
      </c>
      <c r="AA401" s="65">
        <f t="shared" si="235"/>
        <v>0.12425925925925929</v>
      </c>
      <c r="AI401" s="20"/>
      <c r="AJ401" s="20"/>
      <c r="AK401" s="21"/>
      <c r="AO401" s="9"/>
      <c r="AP401" s="38"/>
      <c r="AQ401" s="9"/>
      <c r="AR401" s="9"/>
      <c r="AS401" s="9"/>
      <c r="AT401" s="9"/>
      <c r="AU401" s="9"/>
      <c r="AV401" s="9"/>
      <c r="AW401" s="9"/>
      <c r="AX401" s="9"/>
      <c r="BA401" s="9"/>
      <c r="BB401" s="9"/>
      <c r="BC401" s="9"/>
      <c r="BD401" s="38"/>
      <c r="BE401" s="9"/>
      <c r="BF401" s="9"/>
      <c r="BG401" s="9"/>
      <c r="BH401" s="9"/>
      <c r="BI401" s="9"/>
    </row>
    <row r="402" spans="1:61">
      <c r="A402" s="70">
        <f t="shared" si="240"/>
        <v>5.0000000000003375E-3</v>
      </c>
      <c r="B402" s="5">
        <v>-3.32</v>
      </c>
      <c r="C402" s="75">
        <v>3.1</v>
      </c>
      <c r="D402" s="75">
        <v>0.04</v>
      </c>
      <c r="G402" s="20">
        <f t="shared" si="236"/>
        <v>-1.1651066531859102E-2</v>
      </c>
      <c r="H402" s="85">
        <f t="shared" si="237"/>
        <v>-1.0877704055178079E-2</v>
      </c>
      <c r="I402" s="21">
        <f t="shared" si="224"/>
        <v>3.6</v>
      </c>
      <c r="J402" s="21">
        <f t="shared" si="226"/>
        <v>3.6799999999999997</v>
      </c>
      <c r="K402" s="26">
        <f t="shared" si="227"/>
        <v>3.8744444444444448</v>
      </c>
      <c r="L402" s="26">
        <f t="shared" si="228"/>
        <v>0.19444444444444509</v>
      </c>
      <c r="M402" s="65">
        <f t="shared" si="229"/>
        <v>0.27444444444444471</v>
      </c>
      <c r="O402" s="14">
        <f t="shared" si="246"/>
        <v>-0.532257362002858</v>
      </c>
      <c r="P402" s="57">
        <f t="shared" si="241"/>
        <v>3.0100000000000001E-3</v>
      </c>
      <c r="U402" s="20">
        <f t="shared" si="242"/>
        <v>-1.2815122533955767</v>
      </c>
      <c r="V402" s="20">
        <f t="shared" si="242"/>
        <v>-1.2791921659655339</v>
      </c>
      <c r="W402" s="21">
        <f t="shared" si="230"/>
        <v>3.6150000000000002</v>
      </c>
      <c r="X402" s="21">
        <f t="shared" si="232"/>
        <v>3.7366666666666668</v>
      </c>
      <c r="Y402" s="26">
        <f t="shared" si="233"/>
        <v>3.9392592592592592</v>
      </c>
      <c r="Z402" s="26">
        <f t="shared" si="234"/>
        <v>0.20259259259259244</v>
      </c>
      <c r="AA402" s="65">
        <f t="shared" si="235"/>
        <v>0.32425925925925903</v>
      </c>
      <c r="AI402" s="20"/>
      <c r="AJ402" s="20"/>
      <c r="AK402" s="21"/>
      <c r="AO402" s="9"/>
      <c r="AP402" s="38"/>
      <c r="AQ402" s="9"/>
      <c r="AR402" s="9"/>
      <c r="AS402" s="9"/>
      <c r="AT402" s="9"/>
      <c r="AU402" s="9"/>
      <c r="AV402" s="9"/>
      <c r="AW402" s="9"/>
      <c r="AX402" s="9"/>
      <c r="BA402" s="9"/>
      <c r="BB402" s="9"/>
      <c r="BC402" s="9"/>
      <c r="BD402" s="38"/>
      <c r="BE402" s="9"/>
      <c r="BF402" s="9"/>
      <c r="BG402" s="9"/>
      <c r="BH402" s="9"/>
      <c r="BI402" s="9"/>
    </row>
    <row r="403" spans="1:61">
      <c r="A403" s="70">
        <f t="shared" si="240"/>
        <v>4.9999999999998934E-3</v>
      </c>
      <c r="B403" s="5">
        <v>-3.3149999999999999</v>
      </c>
      <c r="C403" s="75">
        <v>3.22</v>
      </c>
      <c r="D403" s="75">
        <v>0.05</v>
      </c>
      <c r="G403" s="20">
        <f t="shared" si="236"/>
        <v>-1.0104341578497052E-2</v>
      </c>
      <c r="H403" s="85">
        <f t="shared" si="237"/>
        <v>-9.3309791018160292E-3</v>
      </c>
      <c r="I403" s="21">
        <f t="shared" ref="I403:I409" si="247">AVERAGEIFS(d18O,KyrBP,"&gt;"&amp;G403,KyrBP,"&lt;="&amp;G404)</f>
        <v>3.45</v>
      </c>
      <c r="J403" s="21">
        <f t="shared" si="226"/>
        <v>3.49</v>
      </c>
      <c r="K403" s="26">
        <f t="shared" si="227"/>
        <v>3.6977777777777781</v>
      </c>
      <c r="L403" s="26">
        <f t="shared" si="228"/>
        <v>0.20777777777777784</v>
      </c>
      <c r="M403" s="65">
        <f t="shared" si="229"/>
        <v>0.24777777777777787</v>
      </c>
      <c r="O403" s="14">
        <f t="shared" si="246"/>
        <v>0.13644001213302565</v>
      </c>
      <c r="P403" s="57">
        <f t="shared" si="241"/>
        <v>3.0100000000000001E-3</v>
      </c>
      <c r="U403" s="20">
        <f t="shared" si="242"/>
        <v>-1.2768720785354906</v>
      </c>
      <c r="V403" s="20">
        <f t="shared" si="242"/>
        <v>-1.2745519911054477</v>
      </c>
      <c r="W403" s="21">
        <f t="shared" si="230"/>
        <v>3.7749999999999999</v>
      </c>
      <c r="X403" s="21">
        <f t="shared" si="232"/>
        <v>3.7477777777777779</v>
      </c>
      <c r="Y403" s="26">
        <f t="shared" si="233"/>
        <v>3.9340740740740734</v>
      </c>
      <c r="Z403" s="26">
        <f t="shared" si="234"/>
        <v>0.18629629629629552</v>
      </c>
      <c r="AA403" s="65">
        <f t="shared" si="235"/>
        <v>0.15907407407407348</v>
      </c>
      <c r="AI403" s="20"/>
      <c r="AJ403" s="20"/>
      <c r="AK403" s="21"/>
      <c r="AO403" s="9"/>
      <c r="AP403" s="38"/>
      <c r="AQ403" s="9"/>
      <c r="AR403" s="9"/>
      <c r="AS403" s="9"/>
      <c r="AT403" s="9"/>
      <c r="AU403" s="9"/>
      <c r="AV403" s="9"/>
      <c r="AW403" s="9"/>
      <c r="AX403" s="9"/>
      <c r="BA403" s="9"/>
      <c r="BB403" s="9"/>
      <c r="BC403" s="9"/>
      <c r="BD403" s="38"/>
      <c r="BE403" s="9"/>
      <c r="BF403" s="9"/>
      <c r="BG403" s="9"/>
      <c r="BH403" s="9"/>
      <c r="BI403" s="9"/>
    </row>
    <row r="404" spans="1:61">
      <c r="A404" s="70">
        <f t="shared" si="240"/>
        <v>4.9999999999998934E-3</v>
      </c>
      <c r="B404" s="5">
        <v>-3.31</v>
      </c>
      <c r="C404" s="75">
        <v>3.37</v>
      </c>
      <c r="D404" s="75">
        <v>0.05</v>
      </c>
      <c r="G404" s="20">
        <f t="shared" si="236"/>
        <v>-8.5576166251350016E-3</v>
      </c>
      <c r="H404" s="85">
        <f t="shared" si="237"/>
        <v>-7.7842541484539791E-3</v>
      </c>
      <c r="I404" s="21">
        <f t="shared" si="247"/>
        <v>3.42</v>
      </c>
      <c r="J404" s="21">
        <f t="shared" si="226"/>
        <v>3.4066666666666667</v>
      </c>
      <c r="K404" s="26">
        <f t="shared" si="227"/>
        <v>3.5405555555555557</v>
      </c>
      <c r="L404" s="26">
        <f t="shared" si="228"/>
        <v>0.13388888888888895</v>
      </c>
      <c r="M404" s="65">
        <f t="shared" si="229"/>
        <v>0.12055555555555575</v>
      </c>
      <c r="O404" s="14">
        <f t="shared" si="246"/>
        <v>0.74129558823003838</v>
      </c>
      <c r="P404" s="57">
        <f t="shared" si="241"/>
        <v>3.0100000000000001E-3</v>
      </c>
      <c r="U404" s="20">
        <f t="shared" ref="U404:V419" si="248">U403 + 0.00464017486008615</f>
        <v>-1.2722319036754044</v>
      </c>
      <c r="V404" s="20">
        <f t="shared" si="248"/>
        <v>-1.2699118162453615</v>
      </c>
      <c r="W404" s="21">
        <f t="shared" si="230"/>
        <v>3.8533333333333335</v>
      </c>
      <c r="X404" s="21">
        <f t="shared" si="232"/>
        <v>3.8544444444444448</v>
      </c>
      <c r="Y404" s="26">
        <f t="shared" si="233"/>
        <v>3.9607407407407402</v>
      </c>
      <c r="Z404" s="26">
        <f t="shared" si="234"/>
        <v>0.10629629629629544</v>
      </c>
      <c r="AA404" s="65">
        <f t="shared" si="235"/>
        <v>0.10740740740740673</v>
      </c>
      <c r="AI404" s="20"/>
      <c r="AJ404" s="20"/>
      <c r="AK404" s="21"/>
      <c r="AO404" s="9"/>
      <c r="AP404" s="38"/>
      <c r="AQ404" s="9"/>
      <c r="AR404" s="9"/>
      <c r="AS404" s="9"/>
      <c r="AT404" s="9"/>
      <c r="AU404" s="9"/>
      <c r="AV404" s="9"/>
      <c r="AW404" s="9"/>
      <c r="AX404" s="9"/>
      <c r="BA404" s="9"/>
      <c r="BB404" s="9"/>
      <c r="BC404" s="9"/>
      <c r="BD404" s="38"/>
      <c r="BE404" s="9"/>
      <c r="BF404" s="9"/>
      <c r="BG404" s="9"/>
      <c r="BH404" s="9"/>
      <c r="BI404" s="9"/>
    </row>
    <row r="405" spans="1:61">
      <c r="A405" s="70">
        <f t="shared" si="240"/>
        <v>4.9999999999998934E-3</v>
      </c>
      <c r="B405" s="5">
        <v>-3.3050000000000002</v>
      </c>
      <c r="C405" s="75">
        <v>3.42</v>
      </c>
      <c r="D405" s="75">
        <v>0.04</v>
      </c>
      <c r="G405" s="20">
        <f t="shared" si="236"/>
        <v>-7.0108916717729515E-3</v>
      </c>
      <c r="H405" s="86">
        <f t="shared" si="237"/>
        <v>-6.2375291950919291E-3</v>
      </c>
      <c r="I405" s="21">
        <f t="shared" si="247"/>
        <v>3.35</v>
      </c>
      <c r="J405" s="21">
        <f t="shared" si="226"/>
        <v>3.3499999999999996</v>
      </c>
      <c r="K405" s="26">
        <f t="shared" si="227"/>
        <v>3.423888888888889</v>
      </c>
      <c r="L405" s="26">
        <f t="shared" si="228"/>
        <v>7.3888888888889337E-2</v>
      </c>
      <c r="M405" s="65">
        <f t="shared" si="229"/>
        <v>7.3888888888888893E-2</v>
      </c>
      <c r="O405" s="14">
        <f t="shared" si="246"/>
        <v>0.9992907200114417</v>
      </c>
      <c r="P405" s="57">
        <f t="shared" si="241"/>
        <v>3.0100000000000001E-3</v>
      </c>
      <c r="U405" s="20">
        <f t="shared" si="248"/>
        <v>-1.2675917288153182</v>
      </c>
      <c r="V405" s="20">
        <f t="shared" si="248"/>
        <v>-1.2652716413852754</v>
      </c>
      <c r="W405" s="21">
        <f t="shared" si="230"/>
        <v>3.9350000000000001</v>
      </c>
      <c r="X405" s="21">
        <f t="shared" si="232"/>
        <v>3.9194444444444447</v>
      </c>
      <c r="Y405" s="26">
        <f t="shared" si="233"/>
        <v>3.9524074074074083</v>
      </c>
      <c r="Z405" s="26">
        <f t="shared" si="234"/>
        <v>3.2962962962963527E-2</v>
      </c>
      <c r="AA405" s="65">
        <f t="shared" si="235"/>
        <v>1.7407407407408204E-2</v>
      </c>
      <c r="AI405" s="20"/>
      <c r="AJ405" s="20"/>
      <c r="AK405" s="21"/>
      <c r="AO405" s="9"/>
      <c r="AP405" s="38"/>
      <c r="AQ405" s="9"/>
      <c r="AR405" s="9"/>
      <c r="AS405" s="9"/>
      <c r="AT405" s="9"/>
      <c r="AU405" s="9"/>
      <c r="AV405" s="9"/>
      <c r="AW405" s="9"/>
      <c r="AX405" s="9"/>
      <c r="BA405" s="9"/>
      <c r="BB405" s="9"/>
      <c r="BC405" s="9"/>
      <c r="BD405" s="38"/>
      <c r="BE405" s="9"/>
      <c r="BF405" s="9"/>
      <c r="BG405" s="9"/>
      <c r="BH405" s="9"/>
      <c r="BI405" s="9"/>
    </row>
    <row r="406" spans="1:61">
      <c r="A406" s="70">
        <f t="shared" si="240"/>
        <v>5.0000000000003375E-3</v>
      </c>
      <c r="B406" s="5">
        <v>-3.3</v>
      </c>
      <c r="C406" s="75">
        <v>3.71</v>
      </c>
      <c r="D406" s="75">
        <v>0.03</v>
      </c>
      <c r="G406" s="20">
        <f t="shared" si="236"/>
        <v>-5.4641667184109014E-3</v>
      </c>
      <c r="H406" s="85">
        <f t="shared" si="237"/>
        <v>-4.690804241729879E-3</v>
      </c>
      <c r="I406" s="21">
        <f t="shared" si="247"/>
        <v>3.28</v>
      </c>
      <c r="O406" s="14">
        <f t="shared" si="246"/>
        <v>0.78970661802021336</v>
      </c>
      <c r="P406" s="57">
        <f t="shared" si="241"/>
        <v>3.0100000000000001E-3</v>
      </c>
      <c r="U406" s="20">
        <f t="shared" si="248"/>
        <v>-1.2629515539552321</v>
      </c>
      <c r="V406" s="20">
        <f t="shared" si="248"/>
        <v>-1.2606314665251892</v>
      </c>
      <c r="W406" s="21">
        <f t="shared" si="230"/>
        <v>3.97</v>
      </c>
      <c r="X406" s="21">
        <f t="shared" si="232"/>
        <v>3.9994444444444444</v>
      </c>
      <c r="Y406" s="26">
        <f t="shared" si="233"/>
        <v>3.9224074074074076</v>
      </c>
      <c r="Z406" s="26">
        <f t="shared" si="234"/>
        <v>-7.7037037037036793E-2</v>
      </c>
      <c r="AA406" s="65">
        <f t="shared" si="235"/>
        <v>-4.7592592592592631E-2</v>
      </c>
      <c r="AI406" s="20"/>
      <c r="AJ406" s="20"/>
      <c r="AK406" s="21"/>
      <c r="AO406" s="9"/>
      <c r="AP406" s="38"/>
      <c r="AQ406" s="9"/>
      <c r="AR406" s="9"/>
      <c r="AS406" s="9"/>
      <c r="AT406" s="9"/>
      <c r="AU406" s="9"/>
      <c r="AV406" s="9"/>
      <c r="AW406" s="9"/>
      <c r="AX406" s="9"/>
      <c r="BA406" s="9"/>
      <c r="BB406" s="9"/>
      <c r="BC406" s="9"/>
      <c r="BD406" s="38"/>
      <c r="BE406" s="9"/>
      <c r="BF406" s="9"/>
      <c r="BG406" s="9"/>
      <c r="BH406" s="9"/>
      <c r="BI406" s="9"/>
    </row>
    <row r="407" spans="1:61">
      <c r="A407" s="70">
        <f t="shared" si="240"/>
        <v>4.9999999999998934E-3</v>
      </c>
      <c r="B407" s="5">
        <v>-3.2949999999999999</v>
      </c>
      <c r="C407" s="75">
        <v>3.74</v>
      </c>
      <c r="D407" s="75">
        <v>0.04</v>
      </c>
      <c r="G407" s="20">
        <f t="shared" si="236"/>
        <v>-3.9174417650488513E-3</v>
      </c>
      <c r="H407" s="85">
        <f t="shared" si="237"/>
        <v>-3.1440792883678289E-3</v>
      </c>
      <c r="I407" s="21">
        <f t="shared" si="247"/>
        <v>3.29</v>
      </c>
      <c r="O407" s="14">
        <f t="shared" si="246"/>
        <v>0.2106100128458876</v>
      </c>
      <c r="P407" s="57">
        <f t="shared" si="241"/>
        <v>3.0100000000000001E-3</v>
      </c>
      <c r="U407" s="20">
        <f t="shared" si="248"/>
        <v>-1.2583113790951459</v>
      </c>
      <c r="V407" s="20">
        <f t="shared" si="248"/>
        <v>-1.255991291665103</v>
      </c>
      <c r="W407" s="21">
        <f t="shared" ref="W407:W470" si="249">AVERAGEIFS(d18O,KyrBP,"&gt;"&amp;U407,KyrBP,"&lt;="&amp;U408)</f>
        <v>4.0933333333333328</v>
      </c>
      <c r="X407" s="21">
        <f t="shared" si="232"/>
        <v>4.1144444444444437</v>
      </c>
      <c r="Y407" s="26">
        <f t="shared" si="233"/>
        <v>3.8946296296296299</v>
      </c>
      <c r="Z407" s="26">
        <f t="shared" si="234"/>
        <v>-0.2198148148148138</v>
      </c>
      <c r="AA407" s="65">
        <f t="shared" si="235"/>
        <v>-0.19870370370370294</v>
      </c>
      <c r="AI407" s="20"/>
      <c r="AJ407" s="20"/>
      <c r="AK407" s="21"/>
      <c r="AO407" s="9"/>
      <c r="AP407" s="38"/>
      <c r="AQ407" s="9"/>
      <c r="AR407" s="9"/>
      <c r="AS407" s="9"/>
      <c r="AT407" s="9"/>
      <c r="AU407" s="9"/>
      <c r="AV407" s="9"/>
      <c r="AW407" s="9"/>
      <c r="AX407" s="9"/>
      <c r="BA407" s="9"/>
      <c r="BB407" s="9"/>
      <c r="BC407" s="9"/>
      <c r="BD407" s="38"/>
      <c r="BE407" s="9"/>
      <c r="BF407" s="9"/>
      <c r="BG407" s="9"/>
      <c r="BH407" s="9"/>
      <c r="BI407" s="9"/>
    </row>
    <row r="408" spans="1:61">
      <c r="A408" s="70">
        <f t="shared" si="240"/>
        <v>4.9999999999998934E-3</v>
      </c>
      <c r="B408" s="5">
        <v>-3.29</v>
      </c>
      <c r="C408" s="75">
        <v>3.65</v>
      </c>
      <c r="D408" s="75">
        <v>0.04</v>
      </c>
      <c r="G408" s="20">
        <f t="shared" si="236"/>
        <v>-2.3707168116868012E-3</v>
      </c>
      <c r="H408" s="85">
        <f t="shared" si="237"/>
        <v>-1.5973543350057788E-3</v>
      </c>
      <c r="I408" s="21">
        <f t="shared" si="247"/>
        <v>3.2050000000000001</v>
      </c>
      <c r="O408" s="14">
        <f t="shared" si="246"/>
        <v>-0.46703335800859636</v>
      </c>
      <c r="P408" s="57">
        <f t="shared" si="241"/>
        <v>3.0100000000000001E-3</v>
      </c>
      <c r="U408" s="20">
        <f t="shared" si="248"/>
        <v>-1.2536712042350597</v>
      </c>
      <c r="V408" s="20">
        <f t="shared" si="248"/>
        <v>-1.2513511168050169</v>
      </c>
      <c r="W408" s="21">
        <f t="shared" si="249"/>
        <v>4.2799999999999994</v>
      </c>
      <c r="X408" s="21">
        <f t="shared" si="232"/>
        <v>4.2011111111111106</v>
      </c>
      <c r="Y408" s="26">
        <f t="shared" si="233"/>
        <v>3.8501851851851856</v>
      </c>
      <c r="Z408" s="26">
        <f t="shared" si="234"/>
        <v>-0.35092592592592498</v>
      </c>
      <c r="AA408" s="65">
        <f t="shared" si="235"/>
        <v>-0.42981481481481376</v>
      </c>
      <c r="AI408" s="20"/>
      <c r="AJ408" s="20"/>
      <c r="AK408" s="21"/>
      <c r="AO408" s="9"/>
      <c r="AP408" s="38"/>
      <c r="AQ408" s="9"/>
      <c r="AR408" s="9"/>
      <c r="AS408" s="9"/>
      <c r="AT408" s="9"/>
      <c r="AU408" s="9"/>
      <c r="AV408" s="9"/>
      <c r="AW408" s="9"/>
      <c r="AX408" s="9"/>
      <c r="BA408" s="9"/>
      <c r="BB408" s="9"/>
      <c r="BC408" s="9"/>
      <c r="BD408" s="38"/>
      <c r="BE408" s="9"/>
      <c r="BF408" s="9"/>
      <c r="BG408" s="9"/>
      <c r="BH408" s="9"/>
      <c r="BI408" s="9"/>
    </row>
    <row r="409" spans="1:61">
      <c r="A409" s="70">
        <f t="shared" si="240"/>
        <v>4.9999999999998934E-3</v>
      </c>
      <c r="B409" s="5">
        <v>-3.2850000000000001</v>
      </c>
      <c r="C409" s="75">
        <v>3.4</v>
      </c>
      <c r="D409" s="75">
        <v>0.04</v>
      </c>
      <c r="G409" s="20">
        <f t="shared" si="236"/>
        <v>-8.2399185832475116E-4</v>
      </c>
      <c r="H409" s="85">
        <f t="shared" si="237"/>
        <v>-5.0629381643728724E-5</v>
      </c>
      <c r="I409" s="21">
        <f t="shared" si="247"/>
        <v>3.23</v>
      </c>
      <c r="O409" s="14">
        <f t="shared" si="246"/>
        <v>-0.92614663015324938</v>
      </c>
      <c r="P409" s="57">
        <f t="shared" si="241"/>
        <v>3.0100000000000001E-3</v>
      </c>
      <c r="U409" s="20">
        <f t="shared" si="248"/>
        <v>-1.2490310293749736</v>
      </c>
      <c r="V409" s="20">
        <f t="shared" si="248"/>
        <v>-1.2467109419449307</v>
      </c>
      <c r="W409" s="21">
        <f t="shared" si="249"/>
        <v>4.2300000000000004</v>
      </c>
      <c r="X409" s="21">
        <f t="shared" si="232"/>
        <v>4.0200000000000005</v>
      </c>
      <c r="Y409" s="26">
        <f t="shared" si="233"/>
        <v>3.8146296296296294</v>
      </c>
      <c r="Z409" s="26">
        <f t="shared" si="234"/>
        <v>-0.20537037037037109</v>
      </c>
      <c r="AA409" s="65">
        <f t="shared" si="235"/>
        <v>-0.41537037037037106</v>
      </c>
      <c r="AI409" s="20"/>
      <c r="AJ409" s="20"/>
      <c r="AK409" s="21"/>
      <c r="AO409" s="9"/>
      <c r="AP409" s="38"/>
      <c r="AQ409" s="9"/>
      <c r="AR409" s="9"/>
      <c r="AS409" s="9"/>
      <c r="AT409" s="9"/>
      <c r="AU409" s="9"/>
      <c r="AV409" s="9"/>
      <c r="AW409" s="9"/>
      <c r="AX409" s="9"/>
      <c r="BA409" s="9"/>
      <c r="BB409" s="9"/>
      <c r="BC409" s="9"/>
      <c r="BD409" s="38"/>
      <c r="BE409" s="9"/>
      <c r="BF409" s="9"/>
      <c r="BG409" s="9"/>
      <c r="BH409" s="9"/>
      <c r="BI409" s="9"/>
    </row>
    <row r="410" spans="1:61">
      <c r="A410" s="70">
        <f t="shared" si="240"/>
        <v>5.0000000000003375E-3</v>
      </c>
      <c r="B410" s="5">
        <v>-3.28</v>
      </c>
      <c r="C410" s="75">
        <v>3.26</v>
      </c>
      <c r="D410" s="75">
        <v>0.04</v>
      </c>
      <c r="G410" s="20">
        <f t="shared" si="236"/>
        <v>7.2273309503729892E-4</v>
      </c>
      <c r="H410" s="85">
        <f t="shared" si="237"/>
        <v>1.4960955717183214E-3</v>
      </c>
      <c r="I410" s="21"/>
      <c r="O410" s="14">
        <f t="shared" si="246"/>
        <v>-0.95190560107592848</v>
      </c>
      <c r="P410" s="57">
        <f t="shared" si="241"/>
        <v>3.0100000000000001E-3</v>
      </c>
      <c r="U410" s="20">
        <f t="shared" si="248"/>
        <v>-1.2443908545148874</v>
      </c>
      <c r="V410" s="20">
        <f t="shared" si="248"/>
        <v>-1.2420707670848445</v>
      </c>
      <c r="W410" s="21">
        <f t="shared" si="249"/>
        <v>3.5500000000000003</v>
      </c>
      <c r="X410" s="21">
        <f t="shared" si="232"/>
        <v>3.7150000000000003</v>
      </c>
      <c r="Y410" s="26">
        <f t="shared" si="233"/>
        <v>3.8040740740740739</v>
      </c>
      <c r="Z410" s="26">
        <f t="shared" si="234"/>
        <v>8.9074074074073639E-2</v>
      </c>
      <c r="AA410" s="65">
        <f t="shared" si="235"/>
        <v>0.25407407407407367</v>
      </c>
      <c r="AI410" s="20"/>
      <c r="AJ410" s="20"/>
      <c r="AK410" s="21"/>
      <c r="AO410" s="9"/>
      <c r="AP410" s="38"/>
      <c r="AQ410" s="9"/>
      <c r="AR410" s="9"/>
      <c r="AS410" s="9"/>
      <c r="AT410" s="9"/>
      <c r="AU410" s="9"/>
      <c r="AV410" s="9"/>
      <c r="AW410" s="9"/>
      <c r="AX410" s="9"/>
      <c r="BA410" s="9"/>
      <c r="BB410" s="9"/>
      <c r="BC410" s="9"/>
      <c r="BD410" s="38"/>
      <c r="BE410" s="9"/>
      <c r="BF410" s="9"/>
      <c r="BG410" s="9"/>
      <c r="BH410" s="9"/>
      <c r="BI410" s="9"/>
    </row>
    <row r="411" spans="1:61">
      <c r="A411" s="70">
        <f t="shared" si="240"/>
        <v>4.9999999999998934E-3</v>
      </c>
      <c r="B411" s="5">
        <v>-3.2749999999999999</v>
      </c>
      <c r="C411" s="75">
        <v>3.33</v>
      </c>
      <c r="D411" s="75">
        <v>0.05</v>
      </c>
      <c r="G411" s="20">
        <f t="shared" si="236"/>
        <v>2.269458048399349E-3</v>
      </c>
      <c r="H411" s="85">
        <f t="shared" si="237"/>
        <v>3.0428205250803714E-3</v>
      </c>
      <c r="I411" s="21"/>
      <c r="O411" s="14">
        <f t="shared" si="246"/>
        <v>-0.53225736200283857</v>
      </c>
      <c r="P411" s="57">
        <f t="shared" si="241"/>
        <v>3.0100000000000001E-3</v>
      </c>
      <c r="U411" s="20">
        <f t="shared" si="248"/>
        <v>-1.2397506796548012</v>
      </c>
      <c r="V411" s="20">
        <f t="shared" si="248"/>
        <v>-1.2374305922247584</v>
      </c>
      <c r="W411" s="21">
        <f t="shared" si="249"/>
        <v>3.3650000000000002</v>
      </c>
      <c r="X411" s="21">
        <f t="shared" si="232"/>
        <v>3.43</v>
      </c>
      <c r="Y411" s="26">
        <f t="shared" si="233"/>
        <v>3.7907407407407399</v>
      </c>
      <c r="Z411" s="26">
        <f t="shared" si="234"/>
        <v>0.3607407407407397</v>
      </c>
      <c r="AA411" s="65">
        <f t="shared" si="235"/>
        <v>0.42574074074073964</v>
      </c>
      <c r="AI411" s="20"/>
      <c r="AJ411" s="20"/>
      <c r="AK411" s="21"/>
      <c r="AO411" s="9"/>
      <c r="AP411" s="38"/>
      <c r="AQ411" s="9"/>
      <c r="AR411" s="9"/>
      <c r="AS411" s="9"/>
      <c r="AT411" s="9"/>
      <c r="AU411" s="9"/>
      <c r="AV411" s="9"/>
      <c r="AW411" s="9"/>
      <c r="AX411" s="9"/>
      <c r="BA411" s="9"/>
      <c r="BB411" s="9"/>
      <c r="BC411" s="9"/>
      <c r="BD411" s="38"/>
      <c r="BE411" s="9"/>
      <c r="BF411" s="9"/>
      <c r="BG411" s="9"/>
      <c r="BH411" s="9"/>
      <c r="BI411" s="9"/>
    </row>
    <row r="412" spans="1:61">
      <c r="A412" s="70">
        <f t="shared" si="240"/>
        <v>4.9999999999998934E-3</v>
      </c>
      <c r="B412" s="5">
        <v>-3.27</v>
      </c>
      <c r="C412" s="75">
        <v>3.27</v>
      </c>
      <c r="D412" s="75">
        <v>0.05</v>
      </c>
      <c r="G412" s="20">
        <f t="shared" si="236"/>
        <v>3.8161830017613991E-3</v>
      </c>
      <c r="H412" s="85">
        <f t="shared" si="237"/>
        <v>4.5895454784424215E-3</v>
      </c>
      <c r="I412" s="21"/>
      <c r="O412" s="14">
        <f t="shared" si="246"/>
        <v>0.13644001213304785</v>
      </c>
      <c r="P412" s="57">
        <f t="shared" si="241"/>
        <v>3.0100000000000001E-3</v>
      </c>
      <c r="U412" s="20">
        <f t="shared" si="248"/>
        <v>-1.2351105047947151</v>
      </c>
      <c r="V412" s="20">
        <f t="shared" si="248"/>
        <v>-1.2327904173646722</v>
      </c>
      <c r="W412" s="21">
        <f t="shared" si="249"/>
        <v>3.375</v>
      </c>
      <c r="X412" s="21">
        <f t="shared" si="232"/>
        <v>3.4244444444444446</v>
      </c>
      <c r="Y412" s="26">
        <f t="shared" si="233"/>
        <v>3.7803703703703713</v>
      </c>
      <c r="Z412" s="26">
        <f t="shared" si="234"/>
        <v>0.35592592592592665</v>
      </c>
      <c r="AA412" s="65">
        <f t="shared" si="235"/>
        <v>0.40537037037037127</v>
      </c>
      <c r="AI412" s="20"/>
      <c r="AJ412" s="20"/>
      <c r="AK412" s="21"/>
      <c r="AO412" s="9"/>
      <c r="AP412" s="38"/>
      <c r="AQ412" s="9"/>
      <c r="AR412" s="9"/>
      <c r="AS412" s="9"/>
      <c r="AT412" s="9"/>
      <c r="AU412" s="9"/>
      <c r="AV412" s="9"/>
      <c r="AW412" s="9"/>
      <c r="AX412" s="9"/>
      <c r="BA412" s="9"/>
      <c r="BB412" s="9"/>
      <c r="BC412" s="9"/>
      <c r="BD412" s="38"/>
      <c r="BE412" s="9"/>
      <c r="BF412" s="9"/>
      <c r="BG412" s="9"/>
      <c r="BH412" s="9"/>
      <c r="BI412" s="9"/>
    </row>
    <row r="413" spans="1:61">
      <c r="A413" s="70">
        <f t="shared" si="240"/>
        <v>4.9999999999998934E-3</v>
      </c>
      <c r="B413" s="5">
        <v>-3.2650000000000001</v>
      </c>
      <c r="C413" s="75">
        <v>3.32</v>
      </c>
      <c r="D413" s="75">
        <v>0.05</v>
      </c>
      <c r="G413" s="20">
        <f t="shared" si="236"/>
        <v>5.3629079551234492E-3</v>
      </c>
      <c r="H413" s="85">
        <f t="shared" si="237"/>
        <v>6.1362704318044716E-3</v>
      </c>
      <c r="I413" s="21"/>
      <c r="O413" s="14">
        <f t="shared" si="246"/>
        <v>0.74129558823005337</v>
      </c>
      <c r="P413" s="57">
        <f t="shared" si="241"/>
        <v>3.0100000000000001E-3</v>
      </c>
      <c r="U413" s="20">
        <f t="shared" si="248"/>
        <v>-1.2304703299346289</v>
      </c>
      <c r="V413" s="20">
        <f t="shared" si="248"/>
        <v>-1.228150242504586</v>
      </c>
      <c r="W413" s="21">
        <f t="shared" si="249"/>
        <v>3.5333333333333332</v>
      </c>
      <c r="X413" s="21">
        <f t="shared" si="232"/>
        <v>3.5827777777777778</v>
      </c>
      <c r="Y413" s="26">
        <f t="shared" si="233"/>
        <v>3.7781481481481487</v>
      </c>
      <c r="Z413" s="26">
        <f t="shared" si="234"/>
        <v>0.19537037037037086</v>
      </c>
      <c r="AA413" s="65">
        <f t="shared" si="235"/>
        <v>0.24481481481481548</v>
      </c>
      <c r="AI413" s="20"/>
      <c r="AJ413" s="20"/>
      <c r="AK413" s="21"/>
      <c r="AO413" s="9"/>
      <c r="AP413" s="38"/>
      <c r="AQ413" s="9"/>
      <c r="AR413" s="9"/>
      <c r="AS413" s="9"/>
      <c r="AT413" s="9"/>
      <c r="AU413" s="9"/>
      <c r="AV413" s="9"/>
      <c r="AW413" s="9"/>
      <c r="AX413" s="9"/>
      <c r="BA413" s="9"/>
      <c r="BB413" s="9"/>
      <c r="BC413" s="9"/>
      <c r="BD413" s="38"/>
      <c r="BE413" s="9"/>
      <c r="BF413" s="9"/>
      <c r="BG413" s="9"/>
      <c r="BH413" s="9"/>
      <c r="BI413" s="9"/>
    </row>
    <row r="414" spans="1:61">
      <c r="A414" s="70">
        <f t="shared" si="240"/>
        <v>5.0000000000003375E-3</v>
      </c>
      <c r="B414" s="5">
        <v>-3.26</v>
      </c>
      <c r="C414" s="75">
        <v>3.16</v>
      </c>
      <c r="D414" s="75">
        <v>0.04</v>
      </c>
      <c r="G414" s="20">
        <f t="shared" si="236"/>
        <v>6.9096329084854993E-3</v>
      </c>
      <c r="H414" s="85">
        <f t="shared" si="237"/>
        <v>7.6829953851665217E-3</v>
      </c>
      <c r="I414" s="21"/>
      <c r="O414" s="14">
        <f t="shared" si="246"/>
        <v>0.99929072001144248</v>
      </c>
      <c r="P414" s="57">
        <f t="shared" si="241"/>
        <v>3.0100000000000001E-3</v>
      </c>
      <c r="U414" s="20">
        <f t="shared" si="248"/>
        <v>-1.2258301550745427</v>
      </c>
      <c r="V414" s="20">
        <f t="shared" si="248"/>
        <v>-1.2235100676444999</v>
      </c>
      <c r="W414" s="21">
        <f t="shared" si="249"/>
        <v>3.84</v>
      </c>
      <c r="X414" s="21">
        <f t="shared" si="232"/>
        <v>3.7411111111111111</v>
      </c>
      <c r="Y414" s="26">
        <f t="shared" si="233"/>
        <v>3.7803703703703704</v>
      </c>
      <c r="Z414" s="26">
        <f t="shared" si="234"/>
        <v>3.9259259259259327E-2</v>
      </c>
      <c r="AA414" s="65">
        <f t="shared" si="235"/>
        <v>-5.9629629629629477E-2</v>
      </c>
      <c r="AI414" s="20"/>
      <c r="AJ414" s="20"/>
      <c r="AK414" s="21"/>
      <c r="AO414" s="9"/>
      <c r="AP414" s="38"/>
      <c r="AQ414" s="9"/>
      <c r="AR414" s="9"/>
      <c r="AS414" s="9"/>
      <c r="AT414" s="9"/>
      <c r="AU414" s="9"/>
      <c r="AV414" s="9"/>
      <c r="AW414" s="9"/>
      <c r="AX414" s="9"/>
      <c r="BA414" s="9"/>
      <c r="BB414" s="9"/>
      <c r="BC414" s="9"/>
      <c r="BD414" s="38"/>
      <c r="BE414" s="9"/>
      <c r="BF414" s="9"/>
      <c r="BG414" s="9"/>
      <c r="BH414" s="9"/>
      <c r="BI414" s="9"/>
    </row>
    <row r="415" spans="1:61">
      <c r="A415" s="70">
        <f t="shared" si="240"/>
        <v>4.9999999999998934E-3</v>
      </c>
      <c r="B415" s="5">
        <v>-3.2549999999999999</v>
      </c>
      <c r="C415" s="75">
        <v>3.17</v>
      </c>
      <c r="D415" s="75">
        <v>0.04</v>
      </c>
      <c r="G415" s="20">
        <f t="shared" si="236"/>
        <v>8.4563578618475493E-3</v>
      </c>
      <c r="H415" s="85">
        <f t="shared" si="237"/>
        <v>9.2297203385285718E-3</v>
      </c>
      <c r="I415" s="21"/>
      <c r="O415" s="14">
        <f t="shared" si="246"/>
        <v>0.78970661802019981</v>
      </c>
      <c r="P415" s="57">
        <f t="shared" si="241"/>
        <v>3.0100000000000001E-3</v>
      </c>
      <c r="U415" s="20">
        <f t="shared" si="248"/>
        <v>-1.2211899802144566</v>
      </c>
      <c r="V415" s="20">
        <f t="shared" si="248"/>
        <v>-1.2188698927844137</v>
      </c>
      <c r="W415" s="21">
        <f t="shared" si="249"/>
        <v>3.85</v>
      </c>
      <c r="X415" s="21">
        <f t="shared" si="232"/>
        <v>3.8966666666666665</v>
      </c>
      <c r="Y415" s="26">
        <f t="shared" si="233"/>
        <v>3.8692592592592598</v>
      </c>
      <c r="Z415" s="26">
        <f t="shared" si="234"/>
        <v>-2.7407407407406659E-2</v>
      </c>
      <c r="AA415" s="65">
        <f t="shared" si="235"/>
        <v>1.9259259259259753E-2</v>
      </c>
      <c r="AI415" s="20"/>
      <c r="AJ415" s="20"/>
      <c r="AK415" s="21"/>
      <c r="AO415" s="9"/>
      <c r="AP415" s="38"/>
      <c r="AQ415" s="9"/>
      <c r="AR415" s="9"/>
      <c r="AS415" s="9"/>
      <c r="AT415" s="9"/>
      <c r="AU415" s="9"/>
      <c r="AV415" s="9"/>
      <c r="AW415" s="9"/>
      <c r="AX415" s="9"/>
      <c r="BA415" s="9"/>
      <c r="BB415" s="9"/>
      <c r="BC415" s="9"/>
      <c r="BD415" s="38"/>
      <c r="BE415" s="9"/>
      <c r="BF415" s="9"/>
      <c r="BG415" s="9"/>
      <c r="BH415" s="9"/>
      <c r="BI415" s="9"/>
    </row>
    <row r="416" spans="1:61">
      <c r="A416" s="70">
        <f t="shared" si="240"/>
        <v>4.9999999999998934E-3</v>
      </c>
      <c r="B416" s="5">
        <v>-3.25</v>
      </c>
      <c r="C416" s="75">
        <v>3.03</v>
      </c>
      <c r="D416" s="75">
        <v>0.04</v>
      </c>
      <c r="G416" s="20">
        <f t="shared" si="236"/>
        <v>1.0003082815209599E-2</v>
      </c>
      <c r="H416" s="85">
        <f t="shared" si="237"/>
        <v>1.0776445291890622E-2</v>
      </c>
      <c r="I416" s="21"/>
      <c r="O416" s="14">
        <f t="shared" si="246"/>
        <v>0.21061001284586398</v>
      </c>
      <c r="P416" s="57">
        <f t="shared" si="241"/>
        <v>3.0100000000000001E-3</v>
      </c>
      <c r="U416" s="20">
        <f t="shared" si="248"/>
        <v>-1.2165498053543704</v>
      </c>
      <c r="V416" s="20">
        <f t="shared" si="248"/>
        <v>-1.2142297179243275</v>
      </c>
      <c r="W416" s="21">
        <f t="shared" si="249"/>
        <v>4</v>
      </c>
      <c r="X416" s="21">
        <f t="shared" si="232"/>
        <v>4.0366666666666662</v>
      </c>
      <c r="Y416" s="26">
        <f t="shared" si="233"/>
        <v>3.9703703703703703</v>
      </c>
      <c r="Z416" s="26">
        <f t="shared" si="234"/>
        <v>-6.6296296296295854E-2</v>
      </c>
      <c r="AA416" s="65">
        <f t="shared" si="235"/>
        <v>-2.9629629629629672E-2</v>
      </c>
      <c r="AI416" s="20"/>
      <c r="AJ416" s="20"/>
      <c r="AK416" s="21"/>
      <c r="AO416" s="9"/>
      <c r="AP416" s="38"/>
      <c r="AQ416" s="9"/>
      <c r="AR416" s="9"/>
      <c r="AS416" s="9"/>
      <c r="AT416" s="9"/>
      <c r="AU416" s="9"/>
      <c r="AV416" s="9"/>
      <c r="AW416" s="9"/>
      <c r="AX416" s="9"/>
      <c r="BA416" s="9"/>
      <c r="BB416" s="9"/>
      <c r="BC416" s="9"/>
      <c r="BD416" s="38"/>
      <c r="BE416" s="9"/>
      <c r="BF416" s="9"/>
      <c r="BG416" s="9"/>
      <c r="BH416" s="9"/>
      <c r="BI416" s="9"/>
    </row>
    <row r="417" spans="1:61">
      <c r="A417" s="70">
        <f t="shared" si="240"/>
        <v>4.9999999999998934E-3</v>
      </c>
      <c r="B417" s="5">
        <v>-3.2450000000000001</v>
      </c>
      <c r="C417" s="75">
        <v>3.04</v>
      </c>
      <c r="D417" s="75">
        <v>0.06</v>
      </c>
      <c r="G417" s="20">
        <f t="shared" si="236"/>
        <v>1.154980776857165E-2</v>
      </c>
      <c r="H417" s="85">
        <f t="shared" si="237"/>
        <v>1.2323170245252672E-2</v>
      </c>
      <c r="I417" s="21"/>
      <c r="O417" s="14">
        <f t="shared" si="246"/>
        <v>-0.46703335800861656</v>
      </c>
      <c r="P417" s="57">
        <f t="shared" si="241"/>
        <v>3.0100000000000001E-3</v>
      </c>
      <c r="U417" s="20">
        <f t="shared" si="248"/>
        <v>-1.2119096304942842</v>
      </c>
      <c r="V417" s="20">
        <f t="shared" si="248"/>
        <v>-1.2095895430642414</v>
      </c>
      <c r="W417" s="21">
        <f t="shared" si="249"/>
        <v>4.26</v>
      </c>
      <c r="X417" s="21">
        <f t="shared" si="232"/>
        <v>4.17</v>
      </c>
      <c r="Y417" s="26">
        <f t="shared" si="233"/>
        <v>4.05037037037037</v>
      </c>
      <c r="Z417" s="26">
        <f t="shared" si="234"/>
        <v>-0.11962962962962997</v>
      </c>
      <c r="AA417" s="65">
        <f t="shared" si="235"/>
        <v>-0.20962962962962983</v>
      </c>
      <c r="AI417" s="20"/>
      <c r="AJ417" s="20"/>
      <c r="AK417" s="21"/>
      <c r="AO417" s="9"/>
      <c r="AP417" s="38"/>
      <c r="AQ417" s="9"/>
      <c r="AR417" s="9"/>
      <c r="AS417" s="9"/>
      <c r="AT417" s="9"/>
      <c r="AU417" s="9"/>
      <c r="AV417" s="9"/>
      <c r="AW417" s="9"/>
      <c r="AX417" s="9"/>
      <c r="BA417" s="9"/>
      <c r="BB417" s="9"/>
      <c r="BC417" s="9"/>
      <c r="BD417" s="38"/>
      <c r="BE417" s="9"/>
      <c r="BF417" s="9"/>
      <c r="BG417" s="9"/>
      <c r="BH417" s="9"/>
      <c r="BI417" s="9"/>
    </row>
    <row r="418" spans="1:61">
      <c r="A418" s="70">
        <f t="shared" si="240"/>
        <v>4.9999999999998934E-3</v>
      </c>
      <c r="B418" s="5">
        <v>-3.24</v>
      </c>
      <c r="C418" s="75">
        <v>3.04</v>
      </c>
      <c r="D418" s="75">
        <v>0.05</v>
      </c>
      <c r="G418" s="20">
        <f t="shared" si="236"/>
        <v>1.30965327219337E-2</v>
      </c>
      <c r="H418" s="85">
        <f t="shared" si="237"/>
        <v>1.3869895198614722E-2</v>
      </c>
      <c r="I418" s="21"/>
      <c r="O418" s="14">
        <f t="shared" si="246"/>
        <v>-0.92614663015325738</v>
      </c>
      <c r="P418" s="57">
        <f t="shared" si="241"/>
        <v>3.0100000000000001E-3</v>
      </c>
      <c r="U418" s="20">
        <f t="shared" si="248"/>
        <v>-1.2072694556341981</v>
      </c>
      <c r="V418" s="20">
        <f t="shared" si="248"/>
        <v>-1.2049493682041552</v>
      </c>
      <c r="W418" s="21">
        <f t="shared" si="249"/>
        <v>4.25</v>
      </c>
      <c r="X418" s="21">
        <f t="shared" si="232"/>
        <v>4.2866666666666662</v>
      </c>
      <c r="Y418" s="26">
        <f t="shared" si="233"/>
        <v>4.0711111111111116</v>
      </c>
      <c r="Z418" s="26">
        <f t="shared" si="234"/>
        <v>-0.21555555555555461</v>
      </c>
      <c r="AA418" s="65">
        <f t="shared" si="235"/>
        <v>-0.17888888888888843</v>
      </c>
      <c r="AI418" s="20"/>
      <c r="AJ418" s="20"/>
      <c r="AK418" s="21"/>
      <c r="AO418" s="9"/>
      <c r="AP418" s="38"/>
      <c r="AQ418" s="9"/>
      <c r="AR418" s="9"/>
      <c r="AS418" s="9"/>
      <c r="AT418" s="9"/>
      <c r="AU418" s="9"/>
      <c r="AV418" s="9"/>
      <c r="AW418" s="9"/>
      <c r="AX418" s="9"/>
      <c r="BA418" s="9"/>
      <c r="BB418" s="9"/>
      <c r="BC418" s="9"/>
      <c r="BD418" s="38"/>
      <c r="BE418" s="9"/>
      <c r="BF418" s="9"/>
      <c r="BG418" s="9"/>
      <c r="BH418" s="9"/>
      <c r="BI418" s="9"/>
    </row>
    <row r="419" spans="1:61">
      <c r="A419" s="70">
        <f t="shared" si="240"/>
        <v>5.0000000000003375E-3</v>
      </c>
      <c r="B419" s="5">
        <v>-3.2349999999999999</v>
      </c>
      <c r="C419" s="75">
        <v>3.24</v>
      </c>
      <c r="D419" s="75">
        <v>0.05</v>
      </c>
      <c r="G419" s="20">
        <f t="shared" si="236"/>
        <v>1.464325767529575E-2</v>
      </c>
      <c r="H419" s="85">
        <f t="shared" si="237"/>
        <v>1.5416620151976772E-2</v>
      </c>
      <c r="I419" s="21"/>
      <c r="O419" s="14">
        <f t="shared" si="246"/>
        <v>-0.95190560107592204</v>
      </c>
      <c r="P419" s="57">
        <f t="shared" si="241"/>
        <v>3.0100000000000001E-3</v>
      </c>
      <c r="U419" s="20">
        <f t="shared" si="248"/>
        <v>-1.2026292807741119</v>
      </c>
      <c r="V419" s="20">
        <f t="shared" si="248"/>
        <v>-1.200309193344069</v>
      </c>
      <c r="W419" s="21">
        <f t="shared" si="249"/>
        <v>4.3500000000000005</v>
      </c>
      <c r="X419" s="21">
        <f t="shared" si="232"/>
        <v>4.291666666666667</v>
      </c>
      <c r="Y419" s="26">
        <f t="shared" si="233"/>
        <v>4.0551851851851843</v>
      </c>
      <c r="Z419" s="26">
        <f t="shared" si="234"/>
        <v>-0.23648148148148262</v>
      </c>
      <c r="AA419" s="65">
        <f t="shared" si="235"/>
        <v>-0.2948148148148162</v>
      </c>
      <c r="AI419" s="20"/>
      <c r="AJ419" s="20"/>
      <c r="AK419" s="21"/>
      <c r="AO419" s="9"/>
      <c r="AP419" s="38"/>
      <c r="AQ419" s="9"/>
      <c r="AR419" s="9"/>
      <c r="AS419" s="9"/>
      <c r="AT419" s="9"/>
      <c r="AU419" s="9"/>
      <c r="AV419" s="9"/>
      <c r="AW419" s="9"/>
      <c r="AX419" s="9"/>
      <c r="BA419" s="9"/>
      <c r="BB419" s="9"/>
      <c r="BC419" s="9"/>
      <c r="BD419" s="38"/>
      <c r="BE419" s="9"/>
      <c r="BF419" s="9"/>
      <c r="BG419" s="9"/>
      <c r="BH419" s="9"/>
      <c r="BI419" s="9"/>
    </row>
    <row r="420" spans="1:61">
      <c r="A420" s="70">
        <f t="shared" si="240"/>
        <v>4.9999999999998934E-3</v>
      </c>
      <c r="B420" s="5">
        <v>-3.23</v>
      </c>
      <c r="C420" s="75">
        <v>3.13</v>
      </c>
      <c r="D420" s="75">
        <v>0.03</v>
      </c>
      <c r="G420" s="20"/>
      <c r="H420" s="85"/>
      <c r="I420" s="21"/>
      <c r="U420" s="20">
        <f t="shared" ref="U420:V435" si="250">U419 + 0.00464017486008615</f>
        <v>-1.1979891059140257</v>
      </c>
      <c r="V420" s="20">
        <f t="shared" si="250"/>
        <v>-1.1956690184839829</v>
      </c>
      <c r="W420" s="21">
        <f t="shared" si="249"/>
        <v>4.2750000000000004</v>
      </c>
      <c r="X420" s="21">
        <f t="shared" ref="X420:X483" si="251">AVERAGE(W419:W421)</f>
        <v>4.2399999999999993</v>
      </c>
      <c r="Y420" s="26">
        <f t="shared" ref="Y420:Y483" si="252">AVERAGE(W416:W424)</f>
        <v>4.0462962962962958</v>
      </c>
      <c r="Z420" s="26">
        <f t="shared" ref="Z420:Z483" si="253">Y420-X420</f>
        <v>-0.19370370370370349</v>
      </c>
      <c r="AA420" s="65">
        <f t="shared" ref="AA420:AA483" si="254">Y420-W420</f>
        <v>-0.22870370370370452</v>
      </c>
      <c r="AI420" s="20"/>
      <c r="AJ420" s="20"/>
      <c r="AK420" s="21"/>
      <c r="AO420" s="9"/>
      <c r="AP420" s="38"/>
      <c r="AQ420" s="9"/>
      <c r="AR420" s="9"/>
      <c r="AS420" s="9"/>
      <c r="AT420" s="9"/>
      <c r="AU420" s="9"/>
      <c r="AV420" s="9"/>
      <c r="AW420" s="9"/>
      <c r="AX420" s="9"/>
      <c r="BA420" s="9"/>
      <c r="BB420" s="9"/>
      <c r="BC420" s="9"/>
      <c r="BD420" s="38"/>
      <c r="BE420" s="9"/>
      <c r="BF420" s="9"/>
      <c r="BG420" s="9"/>
      <c r="BH420" s="9"/>
      <c r="BI420" s="9"/>
    </row>
    <row r="421" spans="1:61">
      <c r="A421" s="70">
        <f t="shared" si="240"/>
        <v>4.9999999999998934E-3</v>
      </c>
      <c r="B421" s="5">
        <v>-3.2250000000000001</v>
      </c>
      <c r="C421" s="75">
        <v>3.21</v>
      </c>
      <c r="D421" s="75">
        <v>0.04</v>
      </c>
      <c r="G421" s="20"/>
      <c r="H421" s="85"/>
      <c r="I421" s="21"/>
      <c r="U421" s="20">
        <f t="shared" si="250"/>
        <v>-1.1933489310539396</v>
      </c>
      <c r="V421" s="20">
        <f t="shared" si="250"/>
        <v>-1.1910288436238967</v>
      </c>
      <c r="W421" s="21">
        <f t="shared" si="249"/>
        <v>4.0949999999999998</v>
      </c>
      <c r="X421" s="21">
        <f t="shared" si="251"/>
        <v>4.03</v>
      </c>
      <c r="Y421" s="26">
        <f t="shared" si="252"/>
        <v>4.0179629629629625</v>
      </c>
      <c r="Z421" s="26">
        <f t="shared" si="253"/>
        <v>-1.2037037037037734E-2</v>
      </c>
      <c r="AA421" s="65">
        <f t="shared" si="254"/>
        <v>-7.7037037037037237E-2</v>
      </c>
      <c r="AI421" s="20"/>
      <c r="AJ421" s="20"/>
      <c r="AK421" s="21"/>
      <c r="AO421" s="9"/>
      <c r="AP421" s="38"/>
      <c r="AQ421" s="9"/>
      <c r="AR421" s="9"/>
      <c r="AS421" s="9"/>
      <c r="AT421" s="9"/>
      <c r="AU421" s="9"/>
      <c r="AV421" s="9"/>
      <c r="AW421" s="9"/>
      <c r="AX421" s="9"/>
      <c r="BA421" s="9"/>
      <c r="BB421" s="9"/>
      <c r="BC421" s="9"/>
      <c r="BD421" s="38"/>
      <c r="BE421" s="9"/>
      <c r="BF421" s="9"/>
      <c r="BG421" s="9"/>
      <c r="BH421" s="9"/>
      <c r="BI421" s="9"/>
    </row>
    <row r="422" spans="1:61">
      <c r="A422" s="70">
        <f t="shared" si="240"/>
        <v>4.9999999999998934E-3</v>
      </c>
      <c r="B422" s="5">
        <v>-3.22</v>
      </c>
      <c r="C422" s="75">
        <v>3.13</v>
      </c>
      <c r="D422" s="75">
        <v>0.04</v>
      </c>
      <c r="G422" s="20"/>
      <c r="H422" s="85"/>
      <c r="I422" s="21"/>
      <c r="U422" s="20">
        <f t="shared" si="250"/>
        <v>-1.1887087561938534</v>
      </c>
      <c r="V422" s="20">
        <f t="shared" si="250"/>
        <v>-1.1863886687638105</v>
      </c>
      <c r="W422" s="21">
        <f t="shared" si="249"/>
        <v>3.7199999999999998</v>
      </c>
      <c r="X422" s="21">
        <f t="shared" si="251"/>
        <v>3.8372222222222221</v>
      </c>
      <c r="Y422" s="26">
        <f t="shared" si="252"/>
        <v>3.940555555555556</v>
      </c>
      <c r="Z422" s="26">
        <f t="shared" si="253"/>
        <v>0.10333333333333394</v>
      </c>
      <c r="AA422" s="65">
        <f t="shared" si="254"/>
        <v>0.22055555555555628</v>
      </c>
      <c r="AI422" s="20"/>
      <c r="AJ422" s="20"/>
      <c r="AK422" s="21"/>
      <c r="AO422" s="9"/>
      <c r="AP422" s="38"/>
      <c r="AQ422" s="9"/>
      <c r="AR422" s="9"/>
      <c r="AS422" s="9"/>
      <c r="AT422" s="9"/>
      <c r="AU422" s="9"/>
      <c r="AV422" s="9"/>
      <c r="AW422" s="9"/>
      <c r="AX422" s="9"/>
      <c r="BA422" s="9"/>
      <c r="BB422" s="9"/>
      <c r="BC422" s="9"/>
      <c r="BD422" s="38"/>
      <c r="BE422" s="9"/>
      <c r="BF422" s="9"/>
      <c r="BG422" s="9"/>
      <c r="BH422" s="9"/>
      <c r="BI422" s="9"/>
    </row>
    <row r="423" spans="1:61">
      <c r="A423" s="70">
        <f t="shared" si="240"/>
        <v>5.0000000000003375E-3</v>
      </c>
      <c r="B423" s="5">
        <v>-3.2149999999999999</v>
      </c>
      <c r="C423" s="75">
        <v>3.2</v>
      </c>
      <c r="D423" s="75">
        <v>0.04</v>
      </c>
      <c r="G423" s="20"/>
      <c r="H423" s="85"/>
      <c r="I423" s="21"/>
      <c r="U423" s="20">
        <f t="shared" si="250"/>
        <v>-1.1840685813337672</v>
      </c>
      <c r="V423" s="20">
        <f t="shared" si="250"/>
        <v>-1.1817484939037244</v>
      </c>
      <c r="W423" s="21">
        <f t="shared" si="249"/>
        <v>3.6966666666666668</v>
      </c>
      <c r="X423" s="21">
        <f t="shared" si="251"/>
        <v>3.7288888888888887</v>
      </c>
      <c r="Y423" s="26">
        <f t="shared" si="252"/>
        <v>3.8716666666666666</v>
      </c>
      <c r="Z423" s="26">
        <f t="shared" si="253"/>
        <v>0.14277777777777789</v>
      </c>
      <c r="AA423" s="65">
        <f t="shared" si="254"/>
        <v>0.17499999999999982</v>
      </c>
      <c r="AI423" s="20"/>
      <c r="AJ423" s="20"/>
      <c r="AK423" s="21"/>
      <c r="AO423" s="9"/>
      <c r="AP423" s="38"/>
      <c r="AQ423" s="9"/>
      <c r="AR423" s="9"/>
      <c r="AS423" s="9"/>
      <c r="AT423" s="9"/>
      <c r="AU423" s="9"/>
      <c r="AV423" s="9"/>
      <c r="AW423" s="9"/>
      <c r="AX423" s="9"/>
      <c r="BA423" s="9"/>
      <c r="BB423" s="9"/>
      <c r="BC423" s="9"/>
      <c r="BD423" s="38"/>
      <c r="BE423" s="9"/>
      <c r="BF423" s="9"/>
      <c r="BG423" s="9"/>
      <c r="BH423" s="9"/>
      <c r="BI423" s="9"/>
    </row>
    <row r="424" spans="1:61">
      <c r="A424" s="70">
        <f t="shared" si="240"/>
        <v>4.9999999999998934E-3</v>
      </c>
      <c r="B424" s="5">
        <v>-3.21</v>
      </c>
      <c r="C424" s="75">
        <v>3.02</v>
      </c>
      <c r="D424" s="75">
        <v>0.05</v>
      </c>
      <c r="G424" s="20"/>
      <c r="H424" s="85"/>
      <c r="I424" s="21"/>
      <c r="U424" s="20">
        <f t="shared" si="250"/>
        <v>-1.1794284064736811</v>
      </c>
      <c r="V424" s="20">
        <f t="shared" si="250"/>
        <v>-1.1771083190436382</v>
      </c>
      <c r="W424" s="21">
        <f t="shared" si="249"/>
        <v>3.77</v>
      </c>
      <c r="X424" s="21">
        <f t="shared" si="251"/>
        <v>3.737222222222222</v>
      </c>
      <c r="Y424" s="26">
        <f t="shared" si="252"/>
        <v>3.7927777777777774</v>
      </c>
      <c r="Z424" s="26">
        <f t="shared" si="253"/>
        <v>5.5555555555555358E-2</v>
      </c>
      <c r="AA424" s="65">
        <f t="shared" si="254"/>
        <v>2.2777777777777342E-2</v>
      </c>
      <c r="AI424" s="20"/>
      <c r="AJ424" s="20"/>
      <c r="AK424" s="21"/>
      <c r="AO424" s="9"/>
      <c r="AP424" s="38"/>
      <c r="AQ424" s="9"/>
      <c r="AR424" s="9"/>
      <c r="AS424" s="9"/>
      <c r="AT424" s="9"/>
      <c r="AU424" s="9"/>
      <c r="AV424" s="9"/>
      <c r="AW424" s="9"/>
      <c r="AX424" s="9"/>
      <c r="BA424" s="9"/>
      <c r="BB424" s="9"/>
      <c r="BC424" s="9"/>
      <c r="BD424" s="38"/>
      <c r="BE424" s="9"/>
      <c r="BF424" s="9"/>
      <c r="BG424" s="9"/>
      <c r="BH424" s="9"/>
      <c r="BI424" s="9"/>
    </row>
    <row r="425" spans="1:61">
      <c r="A425" s="70">
        <f t="shared" si="240"/>
        <v>4.9999999999998934E-3</v>
      </c>
      <c r="B425" s="5">
        <v>-3.2050000000000001</v>
      </c>
      <c r="C425" s="75">
        <v>3</v>
      </c>
      <c r="D425" s="75">
        <v>0.05</v>
      </c>
      <c r="G425" s="20"/>
      <c r="H425" s="85"/>
      <c r="I425" s="21"/>
      <c r="U425" s="20">
        <f t="shared" si="250"/>
        <v>-1.1747882316135949</v>
      </c>
      <c r="V425" s="20">
        <f t="shared" si="250"/>
        <v>-1.1724681441835521</v>
      </c>
      <c r="W425" s="21">
        <f t="shared" si="249"/>
        <v>3.7450000000000001</v>
      </c>
      <c r="X425" s="21">
        <f t="shared" si="251"/>
        <v>3.6927777777777777</v>
      </c>
      <c r="Y425" s="26">
        <f t="shared" si="252"/>
        <v>3.7362962962962962</v>
      </c>
      <c r="Z425" s="26">
        <f t="shared" si="253"/>
        <v>4.3518518518518512E-2</v>
      </c>
      <c r="AA425" s="65">
        <f t="shared" si="254"/>
        <v>-8.70370370370388E-3</v>
      </c>
      <c r="AI425" s="20"/>
      <c r="AJ425" s="20"/>
      <c r="AK425" s="21"/>
      <c r="AO425" s="9"/>
      <c r="AP425" s="38"/>
      <c r="AQ425" s="9"/>
      <c r="AR425" s="9"/>
      <c r="AS425" s="9"/>
      <c r="AT425" s="9"/>
      <c r="AU425" s="9"/>
      <c r="AV425" s="9"/>
      <c r="AW425" s="9"/>
      <c r="AX425" s="9"/>
      <c r="BA425" s="9"/>
      <c r="BB425" s="9"/>
      <c r="BC425" s="9"/>
      <c r="BD425" s="38"/>
      <c r="BE425" s="9"/>
      <c r="BF425" s="9"/>
      <c r="BG425" s="9"/>
      <c r="BH425" s="9"/>
      <c r="BI425" s="9"/>
    </row>
    <row r="426" spans="1:61">
      <c r="A426" s="70">
        <f t="shared" si="240"/>
        <v>4.9999999999998934E-3</v>
      </c>
      <c r="B426" s="5">
        <v>-3.2</v>
      </c>
      <c r="C426" s="75">
        <v>3.02</v>
      </c>
      <c r="D426" s="75">
        <v>7.0000000000000007E-2</v>
      </c>
      <c r="G426" s="20"/>
      <c r="H426" s="85"/>
      <c r="I426" s="21"/>
      <c r="U426" s="20">
        <f t="shared" si="250"/>
        <v>-1.1701480567535087</v>
      </c>
      <c r="V426" s="20">
        <f t="shared" si="250"/>
        <v>-1.1678279693234659</v>
      </c>
      <c r="W426" s="21">
        <f t="shared" si="249"/>
        <v>3.563333333333333</v>
      </c>
      <c r="X426" s="21">
        <f t="shared" si="251"/>
        <v>3.6461111111111109</v>
      </c>
      <c r="Y426" s="26">
        <f t="shared" si="252"/>
        <v>3.7168518518518514</v>
      </c>
      <c r="Z426" s="26">
        <f t="shared" si="253"/>
        <v>7.0740740740740549E-2</v>
      </c>
      <c r="AA426" s="65">
        <f t="shared" si="254"/>
        <v>0.15351851851851839</v>
      </c>
      <c r="AI426" s="20"/>
      <c r="AJ426" s="20"/>
      <c r="AK426" s="21"/>
      <c r="AO426" s="9"/>
      <c r="AP426" s="38"/>
      <c r="AQ426" s="9"/>
      <c r="AR426" s="9"/>
      <c r="AS426" s="9"/>
      <c r="AT426" s="9"/>
      <c r="AU426" s="9"/>
      <c r="AV426" s="9"/>
      <c r="AW426" s="9"/>
      <c r="AX426" s="9"/>
      <c r="BA426" s="9"/>
      <c r="BB426" s="9"/>
      <c r="BC426" s="9"/>
      <c r="BD426" s="38"/>
      <c r="BE426" s="9"/>
      <c r="BF426" s="9"/>
      <c r="BG426" s="9"/>
      <c r="BH426" s="9"/>
      <c r="BI426" s="9"/>
    </row>
    <row r="427" spans="1:61">
      <c r="A427" s="70">
        <f t="shared" si="240"/>
        <v>5.0000000000003375E-3</v>
      </c>
      <c r="B427" s="5">
        <v>-3.1949999999999998</v>
      </c>
      <c r="C427" s="75">
        <v>3.09</v>
      </c>
      <c r="D427" s="75">
        <v>0.04</v>
      </c>
      <c r="G427" s="20"/>
      <c r="H427" s="85"/>
      <c r="I427" s="21"/>
      <c r="U427" s="20">
        <f t="shared" si="250"/>
        <v>-1.1655078818934226</v>
      </c>
      <c r="V427" s="20">
        <f t="shared" si="250"/>
        <v>-1.1631877944633797</v>
      </c>
      <c r="W427" s="21">
        <f t="shared" si="249"/>
        <v>3.63</v>
      </c>
      <c r="X427" s="21">
        <f t="shared" si="251"/>
        <v>3.6111111111111112</v>
      </c>
      <c r="Y427" s="26">
        <f t="shared" si="252"/>
        <v>3.7396296296296287</v>
      </c>
      <c r="Z427" s="26">
        <f t="shared" si="253"/>
        <v>0.12851851851851759</v>
      </c>
      <c r="AA427" s="65">
        <f t="shared" si="254"/>
        <v>0.10962962962962886</v>
      </c>
      <c r="AI427" s="20"/>
      <c r="AJ427" s="20"/>
      <c r="AK427" s="21"/>
      <c r="AO427" s="9"/>
      <c r="AP427" s="38"/>
      <c r="AQ427" s="9"/>
      <c r="AR427" s="9"/>
      <c r="AS427" s="9"/>
      <c r="AT427" s="9"/>
      <c r="AU427" s="9"/>
      <c r="AV427" s="9"/>
      <c r="AW427" s="9"/>
      <c r="AX427" s="9"/>
      <c r="BA427" s="9"/>
      <c r="BB427" s="9"/>
      <c r="BC427" s="9"/>
      <c r="BD427" s="38"/>
      <c r="BE427" s="9"/>
      <c r="BF427" s="9"/>
      <c r="BG427" s="9"/>
      <c r="BH427" s="9"/>
      <c r="BI427" s="9"/>
    </row>
    <row r="428" spans="1:61">
      <c r="A428" s="70">
        <f t="shared" si="240"/>
        <v>4.9999999999998934E-3</v>
      </c>
      <c r="B428" s="5">
        <v>-3.19</v>
      </c>
      <c r="C428" s="75">
        <v>2.95</v>
      </c>
      <c r="D428" s="75">
        <v>0.05</v>
      </c>
      <c r="G428" s="20"/>
      <c r="H428" s="85"/>
      <c r="I428" s="21"/>
      <c r="U428" s="20">
        <f t="shared" si="250"/>
        <v>-1.1608677070333364</v>
      </c>
      <c r="V428" s="20">
        <f t="shared" si="250"/>
        <v>-1.1585476196032936</v>
      </c>
      <c r="W428" s="21">
        <f t="shared" si="249"/>
        <v>3.64</v>
      </c>
      <c r="X428" s="21">
        <f t="shared" si="251"/>
        <v>3.6788888888888889</v>
      </c>
      <c r="Y428" s="26">
        <f t="shared" si="252"/>
        <v>3.7737037037037036</v>
      </c>
      <c r="Z428" s="26">
        <f t="shared" si="253"/>
        <v>9.4814814814814685E-2</v>
      </c>
      <c r="AA428" s="65">
        <f t="shared" si="254"/>
        <v>0.13370370370370344</v>
      </c>
      <c r="AI428" s="20"/>
      <c r="AJ428" s="20"/>
      <c r="AK428" s="21"/>
      <c r="AO428" s="9"/>
      <c r="AP428" s="38"/>
      <c r="AQ428" s="9"/>
      <c r="AR428" s="9"/>
      <c r="AS428" s="9"/>
      <c r="AT428" s="9"/>
      <c r="AU428" s="9"/>
      <c r="AV428" s="9"/>
      <c r="AW428" s="9"/>
      <c r="AX428" s="9"/>
      <c r="BA428" s="9"/>
      <c r="BB428" s="9"/>
      <c r="BC428" s="9"/>
      <c r="BD428" s="38"/>
      <c r="BE428" s="9"/>
      <c r="BF428" s="9"/>
      <c r="BG428" s="9"/>
      <c r="BH428" s="9"/>
      <c r="BI428" s="9"/>
    </row>
    <row r="429" spans="1:61">
      <c r="A429" s="70">
        <f t="shared" si="240"/>
        <v>4.9999999999998934E-3</v>
      </c>
      <c r="B429" s="5">
        <v>-3.1850000000000001</v>
      </c>
      <c r="C429" s="75">
        <v>3.08</v>
      </c>
      <c r="D429" s="75">
        <v>0.05</v>
      </c>
      <c r="G429" s="20"/>
      <c r="H429" s="85"/>
      <c r="I429" s="21"/>
      <c r="U429" s="20">
        <f t="shared" si="250"/>
        <v>-1.1562275321732502</v>
      </c>
      <c r="V429" s="20">
        <f t="shared" si="250"/>
        <v>-1.1539074447432074</v>
      </c>
      <c r="W429" s="21">
        <f t="shared" si="249"/>
        <v>3.7666666666666671</v>
      </c>
      <c r="X429" s="21">
        <f t="shared" si="251"/>
        <v>3.775555555555556</v>
      </c>
      <c r="Y429" s="26">
        <f t="shared" si="252"/>
        <v>3.8248148148148147</v>
      </c>
      <c r="Z429" s="26">
        <f t="shared" si="253"/>
        <v>4.925925925925867E-2</v>
      </c>
      <c r="AA429" s="65">
        <f t="shared" si="254"/>
        <v>5.8148148148147616E-2</v>
      </c>
      <c r="AI429" s="20"/>
      <c r="AJ429" s="20"/>
      <c r="AK429" s="21"/>
      <c r="AO429" s="9"/>
      <c r="AP429" s="38"/>
      <c r="AQ429" s="9"/>
      <c r="AR429" s="9"/>
      <c r="AS429" s="9"/>
      <c r="AT429" s="9"/>
      <c r="AU429" s="9"/>
      <c r="AV429" s="9"/>
      <c r="AW429" s="9"/>
      <c r="AX429" s="9"/>
      <c r="BA429" s="9"/>
      <c r="BB429" s="9"/>
      <c r="BC429" s="9"/>
      <c r="BD429" s="38"/>
      <c r="BE429" s="9"/>
      <c r="BF429" s="9"/>
      <c r="BG429" s="9"/>
      <c r="BH429" s="9"/>
      <c r="BI429" s="9"/>
    </row>
    <row r="430" spans="1:61">
      <c r="A430" s="70">
        <f t="shared" si="240"/>
        <v>4.9999999999998934E-3</v>
      </c>
      <c r="B430" s="5">
        <v>-3.18</v>
      </c>
      <c r="C430" s="75">
        <v>3.16</v>
      </c>
      <c r="D430" s="75">
        <v>0.05</v>
      </c>
      <c r="G430" s="20"/>
      <c r="H430" s="85"/>
      <c r="I430" s="21"/>
      <c r="U430" s="20">
        <f t="shared" si="250"/>
        <v>-1.1515873573131641</v>
      </c>
      <c r="V430" s="20">
        <f t="shared" si="250"/>
        <v>-1.1492672698831212</v>
      </c>
      <c r="W430" s="21">
        <f t="shared" si="249"/>
        <v>3.92</v>
      </c>
      <c r="X430" s="21">
        <f t="shared" si="251"/>
        <v>3.8705555555555562</v>
      </c>
      <c r="Y430" s="26">
        <f t="shared" si="252"/>
        <v>3.8737037037037041</v>
      </c>
      <c r="Z430" s="26">
        <f t="shared" si="253"/>
        <v>3.1481481481479001E-3</v>
      </c>
      <c r="AA430" s="65">
        <f t="shared" si="254"/>
        <v>-4.6296296296295836E-2</v>
      </c>
      <c r="AI430" s="20"/>
      <c r="AJ430" s="20"/>
      <c r="AK430" s="21"/>
      <c r="AO430" s="9"/>
      <c r="AP430" s="38"/>
      <c r="AQ430" s="9"/>
      <c r="AR430" s="9"/>
      <c r="AS430" s="9"/>
      <c r="AT430" s="9"/>
      <c r="AU430" s="9"/>
      <c r="AV430" s="9"/>
      <c r="AW430" s="9"/>
      <c r="AX430" s="9"/>
      <c r="BA430" s="9"/>
      <c r="BB430" s="9"/>
      <c r="BC430" s="9"/>
      <c r="BD430" s="38"/>
      <c r="BE430" s="9"/>
      <c r="BF430" s="9"/>
      <c r="BG430" s="9"/>
      <c r="BH430" s="9"/>
      <c r="BI430" s="9"/>
    </row>
    <row r="431" spans="1:61">
      <c r="A431" s="70">
        <f t="shared" si="240"/>
        <v>5.0000000000003375E-3</v>
      </c>
      <c r="B431" s="5">
        <v>-3.1749999999999998</v>
      </c>
      <c r="C431" s="75">
        <v>3.19</v>
      </c>
      <c r="D431" s="75">
        <v>0.04</v>
      </c>
      <c r="G431" s="20"/>
      <c r="H431" s="85"/>
      <c r="I431" s="21"/>
      <c r="U431" s="20">
        <f t="shared" si="250"/>
        <v>-1.1469471824530779</v>
      </c>
      <c r="V431" s="20">
        <f t="shared" si="250"/>
        <v>-1.1446270950230351</v>
      </c>
      <c r="W431" s="21">
        <f t="shared" si="249"/>
        <v>3.9249999999999998</v>
      </c>
      <c r="X431" s="21">
        <f t="shared" si="251"/>
        <v>3.9494444444444441</v>
      </c>
      <c r="Y431" s="26">
        <f t="shared" si="252"/>
        <v>3.9674074074074079</v>
      </c>
      <c r="Z431" s="26">
        <f t="shared" si="253"/>
        <v>1.7962962962963847E-2</v>
      </c>
      <c r="AA431" s="65">
        <f t="shared" si="254"/>
        <v>4.2407407407408115E-2</v>
      </c>
      <c r="AI431" s="20"/>
      <c r="AJ431" s="20"/>
      <c r="AK431" s="21"/>
      <c r="AO431" s="9"/>
      <c r="AP431" s="38"/>
      <c r="AQ431" s="9"/>
      <c r="AR431" s="9"/>
      <c r="AS431" s="9"/>
      <c r="AT431" s="9"/>
      <c r="AU431" s="9"/>
      <c r="AV431" s="9"/>
      <c r="AW431" s="9"/>
      <c r="AX431" s="9"/>
      <c r="BA431" s="9"/>
      <c r="BB431" s="9"/>
      <c r="BC431" s="9"/>
      <c r="BD431" s="38"/>
      <c r="BE431" s="9"/>
      <c r="BF431" s="9"/>
      <c r="BG431" s="9"/>
      <c r="BH431" s="9"/>
      <c r="BI431" s="9"/>
    </row>
    <row r="432" spans="1:61">
      <c r="A432" s="70">
        <f t="shared" si="240"/>
        <v>4.9999999999998934E-3</v>
      </c>
      <c r="B432" s="5">
        <v>-3.17</v>
      </c>
      <c r="C432" s="75">
        <v>3.14</v>
      </c>
      <c r="D432" s="75">
        <v>0.04</v>
      </c>
      <c r="G432" s="20"/>
      <c r="H432" s="85"/>
      <c r="I432" s="21"/>
      <c r="U432" s="20">
        <f t="shared" si="250"/>
        <v>-1.1423070075929918</v>
      </c>
      <c r="V432" s="20">
        <f t="shared" si="250"/>
        <v>-1.1399869201629489</v>
      </c>
      <c r="W432" s="21">
        <f t="shared" si="249"/>
        <v>4.003333333333333</v>
      </c>
      <c r="X432" s="21">
        <f t="shared" si="251"/>
        <v>4.052777777777778</v>
      </c>
      <c r="Y432" s="26">
        <f t="shared" si="252"/>
        <v>4.0396296296296299</v>
      </c>
      <c r="Z432" s="26">
        <f t="shared" si="253"/>
        <v>-1.3148148148148131E-2</v>
      </c>
      <c r="AA432" s="65">
        <f t="shared" si="254"/>
        <v>3.6296296296296937E-2</v>
      </c>
      <c r="AI432" s="20"/>
      <c r="AJ432" s="20"/>
      <c r="AK432" s="21"/>
      <c r="AO432" s="9"/>
      <c r="AP432" s="38"/>
      <c r="AQ432" s="9"/>
      <c r="AR432" s="9"/>
      <c r="AS432" s="9"/>
      <c r="AT432" s="9"/>
      <c r="AU432" s="9"/>
      <c r="AV432" s="9"/>
      <c r="AW432" s="9"/>
      <c r="AX432" s="9"/>
      <c r="BA432" s="9"/>
      <c r="BB432" s="9"/>
      <c r="BC432" s="9"/>
      <c r="BD432" s="38"/>
      <c r="BE432" s="9"/>
      <c r="BF432" s="9"/>
      <c r="BG432" s="9"/>
      <c r="BH432" s="9"/>
      <c r="BI432" s="9"/>
    </row>
    <row r="433" spans="1:61">
      <c r="A433" s="70">
        <f t="shared" si="240"/>
        <v>4.9999999999998934E-3</v>
      </c>
      <c r="B433" s="5">
        <v>-3.165</v>
      </c>
      <c r="C433" s="75">
        <v>3.04</v>
      </c>
      <c r="D433" s="75">
        <v>0.05</v>
      </c>
      <c r="G433" s="20"/>
      <c r="H433" s="85"/>
      <c r="I433" s="21"/>
      <c r="U433" s="20">
        <f t="shared" si="250"/>
        <v>-1.1376668327329056</v>
      </c>
      <c r="V433" s="20">
        <f t="shared" si="250"/>
        <v>-1.1353467453028627</v>
      </c>
      <c r="W433" s="21">
        <f t="shared" si="249"/>
        <v>4.2300000000000004</v>
      </c>
      <c r="X433" s="21">
        <f t="shared" si="251"/>
        <v>4.1394444444444449</v>
      </c>
      <c r="Y433" s="26">
        <f t="shared" si="252"/>
        <v>4.0985185185185191</v>
      </c>
      <c r="Z433" s="26">
        <f t="shared" si="253"/>
        <v>-4.092592592592581E-2</v>
      </c>
      <c r="AA433" s="65">
        <f t="shared" si="254"/>
        <v>-0.13148148148148131</v>
      </c>
      <c r="AI433" s="20"/>
      <c r="AJ433" s="20"/>
      <c r="AK433" s="21"/>
      <c r="AO433" s="9"/>
      <c r="AP433" s="38"/>
      <c r="AQ433" s="9"/>
      <c r="AR433" s="9"/>
      <c r="AS433" s="9"/>
      <c r="AT433" s="9"/>
      <c r="AU433" s="9"/>
      <c r="AV433" s="9"/>
      <c r="AW433" s="9"/>
      <c r="AX433" s="9"/>
      <c r="BA433" s="9"/>
      <c r="BB433" s="9"/>
      <c r="BC433" s="9"/>
      <c r="BD433" s="38"/>
      <c r="BE433" s="9"/>
      <c r="BF433" s="9"/>
      <c r="BG433" s="9"/>
      <c r="BH433" s="9"/>
      <c r="BI433" s="9"/>
    </row>
    <row r="434" spans="1:61">
      <c r="A434" s="70">
        <f t="shared" si="240"/>
        <v>4.9999999999998934E-3</v>
      </c>
      <c r="B434" s="5">
        <v>-3.16</v>
      </c>
      <c r="C434" s="75">
        <v>3.01</v>
      </c>
      <c r="D434" s="75">
        <v>0.05</v>
      </c>
      <c r="G434" s="20"/>
      <c r="H434" s="85"/>
      <c r="I434" s="21"/>
      <c r="U434" s="20">
        <f t="shared" si="250"/>
        <v>-1.1330266578728194</v>
      </c>
      <c r="V434" s="20">
        <f t="shared" si="250"/>
        <v>-1.1307065704427766</v>
      </c>
      <c r="W434" s="21">
        <f t="shared" si="249"/>
        <v>4.1850000000000005</v>
      </c>
      <c r="X434" s="21">
        <f t="shared" si="251"/>
        <v>4.2738888888888891</v>
      </c>
      <c r="Y434" s="26">
        <f t="shared" si="252"/>
        <v>4.1174074074074083</v>
      </c>
      <c r="Z434" s="26">
        <f t="shared" si="253"/>
        <v>-0.15648148148148078</v>
      </c>
      <c r="AA434" s="65">
        <f t="shared" si="254"/>
        <v>-6.7592592592592204E-2</v>
      </c>
      <c r="AI434" s="20"/>
      <c r="AJ434" s="20"/>
      <c r="AK434" s="21"/>
      <c r="AO434" s="9"/>
      <c r="AP434" s="38"/>
      <c r="AQ434" s="9"/>
      <c r="AR434" s="9"/>
      <c r="AS434" s="9"/>
      <c r="AT434" s="9"/>
      <c r="AU434" s="9"/>
      <c r="AV434" s="9"/>
      <c r="AW434" s="9"/>
      <c r="AX434" s="9"/>
      <c r="BA434" s="9"/>
      <c r="BB434" s="9"/>
      <c r="BC434" s="9"/>
      <c r="BD434" s="38"/>
      <c r="BE434" s="9"/>
      <c r="BF434" s="9"/>
      <c r="BG434" s="9"/>
      <c r="BH434" s="9"/>
      <c r="BI434" s="9"/>
    </row>
    <row r="435" spans="1:61">
      <c r="A435" s="70">
        <f t="shared" si="240"/>
        <v>5.0000000000003375E-3</v>
      </c>
      <c r="B435" s="5">
        <v>-3.1549999999999998</v>
      </c>
      <c r="C435" s="75">
        <v>2.95</v>
      </c>
      <c r="D435" s="75">
        <v>0.04</v>
      </c>
      <c r="G435" s="20"/>
      <c r="H435" s="85"/>
      <c r="I435" s="21"/>
      <c r="U435" s="20">
        <f t="shared" si="250"/>
        <v>-1.1283864830127333</v>
      </c>
      <c r="V435" s="20">
        <f t="shared" si="250"/>
        <v>-1.1260663955826904</v>
      </c>
      <c r="W435" s="21">
        <f t="shared" si="249"/>
        <v>4.4066666666666663</v>
      </c>
      <c r="X435" s="21">
        <f t="shared" si="251"/>
        <v>4.2905555555555557</v>
      </c>
      <c r="Y435" s="26">
        <f t="shared" si="252"/>
        <v>4.0985185185185191</v>
      </c>
      <c r="Z435" s="26">
        <f t="shared" si="253"/>
        <v>-0.19203703703703656</v>
      </c>
      <c r="AA435" s="65">
        <f t="shared" si="254"/>
        <v>-0.30814814814814717</v>
      </c>
      <c r="AI435" s="20"/>
      <c r="AJ435" s="20"/>
      <c r="AK435" s="21"/>
      <c r="AO435" s="9"/>
      <c r="AP435" s="38"/>
      <c r="AQ435" s="9"/>
      <c r="AR435" s="9"/>
      <c r="AS435" s="9"/>
      <c r="AT435" s="9"/>
      <c r="AU435" s="9"/>
      <c r="AV435" s="9"/>
      <c r="AW435" s="9"/>
      <c r="AX435" s="9"/>
      <c r="BA435" s="9"/>
      <c r="BB435" s="9"/>
      <c r="BC435" s="9"/>
      <c r="BD435" s="38"/>
      <c r="BE435" s="9"/>
      <c r="BF435" s="9"/>
      <c r="BG435" s="9"/>
      <c r="BH435" s="9"/>
      <c r="BI435" s="9"/>
    </row>
    <row r="436" spans="1:61">
      <c r="A436" s="70">
        <f t="shared" si="240"/>
        <v>4.9999999999998934E-3</v>
      </c>
      <c r="B436" s="5">
        <v>-3.15</v>
      </c>
      <c r="C436" s="75">
        <v>3.16</v>
      </c>
      <c r="D436" s="75">
        <v>0.05</v>
      </c>
      <c r="G436" s="20"/>
      <c r="H436" s="85"/>
      <c r="I436" s="21"/>
      <c r="U436" s="20">
        <f t="shared" ref="U436:V451" si="255">U435 + 0.00464017486008615</f>
        <v>-1.1237463081526471</v>
      </c>
      <c r="V436" s="20">
        <f t="shared" si="255"/>
        <v>-1.1214262207226042</v>
      </c>
      <c r="W436" s="21">
        <f t="shared" si="249"/>
        <v>4.2799999999999994</v>
      </c>
      <c r="X436" s="21">
        <f t="shared" si="251"/>
        <v>4.2855555555555549</v>
      </c>
      <c r="Y436" s="26">
        <f t="shared" si="252"/>
        <v>4.1046296296296312</v>
      </c>
      <c r="Z436" s="26">
        <f t="shared" si="253"/>
        <v>-0.18092592592592371</v>
      </c>
      <c r="AA436" s="65">
        <f t="shared" si="254"/>
        <v>-0.17537037037036818</v>
      </c>
      <c r="AI436" s="20"/>
      <c r="AJ436" s="20"/>
      <c r="AK436" s="21"/>
      <c r="AO436" s="9"/>
      <c r="AP436" s="38"/>
      <c r="AQ436" s="9"/>
      <c r="AR436" s="9"/>
      <c r="AS436" s="9"/>
      <c r="AT436" s="9"/>
      <c r="AU436" s="9"/>
      <c r="AV436" s="9"/>
      <c r="AW436" s="9"/>
      <c r="AX436" s="9"/>
      <c r="BA436" s="9"/>
      <c r="BB436" s="9"/>
      <c r="BC436" s="9"/>
      <c r="BD436" s="38"/>
      <c r="BE436" s="9"/>
      <c r="BF436" s="9"/>
      <c r="BG436" s="9"/>
      <c r="BH436" s="9"/>
      <c r="BI436" s="9"/>
    </row>
    <row r="437" spans="1:61">
      <c r="A437" s="70">
        <f t="shared" si="240"/>
        <v>4.9999999999998934E-3</v>
      </c>
      <c r="B437" s="5">
        <v>-3.145</v>
      </c>
      <c r="C437" s="75">
        <v>3.35</v>
      </c>
      <c r="D437" s="75">
        <v>0.05</v>
      </c>
      <c r="G437" s="20"/>
      <c r="H437" s="85"/>
      <c r="I437" s="21"/>
      <c r="U437" s="20">
        <f t="shared" si="255"/>
        <v>-1.1191061332925609</v>
      </c>
      <c r="V437" s="20">
        <f t="shared" si="255"/>
        <v>-1.1167860458625181</v>
      </c>
      <c r="W437" s="21">
        <f t="shared" si="249"/>
        <v>4.17</v>
      </c>
      <c r="X437" s="21">
        <f t="shared" si="251"/>
        <v>4.1288888888888886</v>
      </c>
      <c r="Y437" s="26">
        <f t="shared" si="252"/>
        <v>4.1190740740740743</v>
      </c>
      <c r="Z437" s="26">
        <f t="shared" si="253"/>
        <v>-9.8148148148142766E-3</v>
      </c>
      <c r="AA437" s="65">
        <f t="shared" si="254"/>
        <v>-5.0925925925925597E-2</v>
      </c>
      <c r="AI437" s="20"/>
      <c r="AJ437" s="20"/>
      <c r="AK437" s="21"/>
      <c r="AO437" s="9"/>
      <c r="AP437" s="38"/>
      <c r="AQ437" s="9"/>
      <c r="AR437" s="9"/>
      <c r="AS437" s="9"/>
      <c r="AT437" s="9"/>
      <c r="AU437" s="9"/>
      <c r="AV437" s="9"/>
      <c r="AW437" s="9"/>
      <c r="AX437" s="9"/>
      <c r="BA437" s="9"/>
      <c r="BB437" s="9"/>
      <c r="BC437" s="9"/>
      <c r="BD437" s="38"/>
      <c r="BE437" s="9"/>
      <c r="BF437" s="9"/>
      <c r="BG437" s="9"/>
      <c r="BH437" s="9"/>
      <c r="BI437" s="9"/>
    </row>
    <row r="438" spans="1:61">
      <c r="A438" s="70">
        <f t="shared" si="240"/>
        <v>4.9999999999998934E-3</v>
      </c>
      <c r="B438" s="5">
        <v>-3.14</v>
      </c>
      <c r="C438" s="75">
        <v>3.38</v>
      </c>
      <c r="D438" s="75">
        <v>0.05</v>
      </c>
      <c r="G438" s="20"/>
      <c r="H438" s="85"/>
      <c r="I438" s="21"/>
      <c r="U438" s="20">
        <f t="shared" si="255"/>
        <v>-1.1144659584324748</v>
      </c>
      <c r="V438" s="20">
        <f t="shared" si="255"/>
        <v>-1.1121458710024319</v>
      </c>
      <c r="W438" s="21">
        <f t="shared" si="249"/>
        <v>3.936666666666667</v>
      </c>
      <c r="X438" s="21">
        <f t="shared" si="251"/>
        <v>3.9522222222222223</v>
      </c>
      <c r="Y438" s="26">
        <f t="shared" si="252"/>
        <v>4.0940740740740749</v>
      </c>
      <c r="Z438" s="26">
        <f t="shared" si="253"/>
        <v>0.14185185185185256</v>
      </c>
      <c r="AA438" s="65">
        <f t="shared" si="254"/>
        <v>0.15740740740740788</v>
      </c>
      <c r="AI438" s="20"/>
      <c r="AJ438" s="20"/>
      <c r="AK438" s="21"/>
      <c r="AO438" s="9"/>
      <c r="AP438" s="38"/>
      <c r="AQ438" s="9"/>
      <c r="AR438" s="9"/>
      <c r="AS438" s="9"/>
      <c r="AT438" s="9"/>
      <c r="AU438" s="9"/>
      <c r="AV438" s="9"/>
      <c r="AW438" s="9"/>
      <c r="AX438" s="9"/>
      <c r="BA438" s="9"/>
      <c r="BB438" s="9"/>
      <c r="BC438" s="9"/>
      <c r="BD438" s="38"/>
      <c r="BE438" s="9"/>
      <c r="BF438" s="9"/>
      <c r="BG438" s="9"/>
      <c r="BH438" s="9"/>
      <c r="BI438" s="9"/>
    </row>
    <row r="439" spans="1:61">
      <c r="A439" s="70">
        <f t="shared" si="240"/>
        <v>5.0000000000003375E-3</v>
      </c>
      <c r="B439" s="5">
        <v>-3.1349999999999998</v>
      </c>
      <c r="C439" s="75">
        <v>3.45</v>
      </c>
      <c r="D439" s="75">
        <v>0.05</v>
      </c>
      <c r="G439" s="20"/>
      <c r="H439" s="85"/>
      <c r="I439" s="21"/>
      <c r="U439" s="20">
        <f t="shared" si="255"/>
        <v>-1.1098257835723886</v>
      </c>
      <c r="V439" s="20">
        <f t="shared" si="255"/>
        <v>-1.1075056961423457</v>
      </c>
      <c r="W439" s="21">
        <f t="shared" si="249"/>
        <v>3.75</v>
      </c>
      <c r="X439" s="21">
        <f t="shared" si="251"/>
        <v>3.8888888888888893</v>
      </c>
      <c r="Y439" s="26">
        <f t="shared" si="252"/>
        <v>4.0657407407407407</v>
      </c>
      <c r="Z439" s="26">
        <f t="shared" si="253"/>
        <v>0.17685185185185137</v>
      </c>
      <c r="AA439" s="65">
        <f t="shared" si="254"/>
        <v>0.31574074074074066</v>
      </c>
      <c r="AI439" s="20"/>
      <c r="AJ439" s="20"/>
      <c r="AK439" s="21"/>
      <c r="AO439" s="9"/>
      <c r="AP439" s="38"/>
      <c r="AQ439" s="9"/>
      <c r="AR439" s="9"/>
      <c r="AS439" s="9"/>
      <c r="AT439" s="9"/>
      <c r="AU439" s="9"/>
      <c r="AV439" s="9"/>
      <c r="AW439" s="9"/>
      <c r="AX439" s="9"/>
      <c r="BA439" s="9"/>
      <c r="BB439" s="9"/>
      <c r="BC439" s="9"/>
      <c r="BD439" s="38"/>
      <c r="BE439" s="9"/>
      <c r="BF439" s="9"/>
      <c r="BG439" s="9"/>
      <c r="BH439" s="9"/>
      <c r="BI439" s="9"/>
    </row>
    <row r="440" spans="1:61">
      <c r="A440" s="70">
        <f t="shared" si="240"/>
        <v>4.9999999999998934E-3</v>
      </c>
      <c r="B440" s="5">
        <v>-3.13</v>
      </c>
      <c r="C440" s="75">
        <v>3.38</v>
      </c>
      <c r="D440" s="75">
        <v>0.03</v>
      </c>
      <c r="G440" s="20"/>
      <c r="H440" s="85"/>
      <c r="I440" s="21"/>
      <c r="U440" s="20">
        <f t="shared" si="255"/>
        <v>-1.1051856087123024</v>
      </c>
      <c r="V440" s="20">
        <f t="shared" si="255"/>
        <v>-1.1028655212822596</v>
      </c>
      <c r="W440" s="21">
        <f t="shared" si="249"/>
        <v>3.9800000000000004</v>
      </c>
      <c r="X440" s="21">
        <f t="shared" si="251"/>
        <v>3.9544444444444444</v>
      </c>
      <c r="Y440" s="26">
        <f t="shared" si="252"/>
        <v>3.9983333333333331</v>
      </c>
      <c r="Z440" s="26">
        <f t="shared" si="253"/>
        <v>4.3888888888888644E-2</v>
      </c>
      <c r="AA440" s="65">
        <f t="shared" si="254"/>
        <v>1.8333333333332646E-2</v>
      </c>
      <c r="AI440" s="20"/>
      <c r="AJ440" s="20"/>
      <c r="AK440" s="21"/>
      <c r="AO440" s="9"/>
      <c r="AP440" s="38"/>
      <c r="AQ440" s="9"/>
      <c r="AR440" s="9"/>
      <c r="AS440" s="9"/>
      <c r="AT440" s="9"/>
      <c r="AU440" s="9"/>
      <c r="AV440" s="9"/>
      <c r="AW440" s="9"/>
      <c r="AX440" s="9"/>
      <c r="BA440" s="9"/>
      <c r="BB440" s="9"/>
      <c r="BC440" s="9"/>
      <c r="BD440" s="38"/>
      <c r="BE440" s="9"/>
      <c r="BF440" s="9"/>
      <c r="BG440" s="9"/>
      <c r="BH440" s="9"/>
      <c r="BI440" s="9"/>
    </row>
    <row r="441" spans="1:61">
      <c r="A441" s="70">
        <f t="shared" si="240"/>
        <v>4.9999999999998934E-3</v>
      </c>
      <c r="B441" s="5">
        <v>-3.125</v>
      </c>
      <c r="C441" s="75">
        <v>3.34</v>
      </c>
      <c r="D441" s="75">
        <v>0.04</v>
      </c>
      <c r="G441" s="20"/>
      <c r="H441" s="85"/>
      <c r="I441" s="21"/>
      <c r="U441" s="20">
        <f t="shared" si="255"/>
        <v>-1.1005454338522163</v>
      </c>
      <c r="V441" s="20">
        <f t="shared" si="255"/>
        <v>-1.0982253464221734</v>
      </c>
      <c r="W441" s="21">
        <f t="shared" si="249"/>
        <v>4.1333333333333337</v>
      </c>
      <c r="X441" s="21">
        <f t="shared" si="251"/>
        <v>4.0394444444444444</v>
      </c>
      <c r="Y441" s="26">
        <f t="shared" si="252"/>
        <v>3.92</v>
      </c>
      <c r="Z441" s="26">
        <f t="shared" si="253"/>
        <v>-0.11944444444444446</v>
      </c>
      <c r="AA441" s="65">
        <f t="shared" si="254"/>
        <v>-0.21333333333333382</v>
      </c>
      <c r="AI441" s="20"/>
      <c r="AJ441" s="20"/>
      <c r="AK441" s="21"/>
      <c r="AO441" s="9"/>
      <c r="AP441" s="38"/>
      <c r="AQ441" s="9"/>
      <c r="AR441" s="9"/>
      <c r="AS441" s="9"/>
      <c r="AT441" s="9"/>
      <c r="AU441" s="9"/>
      <c r="AV441" s="9"/>
      <c r="AW441" s="9"/>
      <c r="AX441" s="9"/>
      <c r="BA441" s="9"/>
      <c r="BB441" s="9"/>
      <c r="BC441" s="9"/>
      <c r="BD441" s="38"/>
      <c r="BE441" s="9"/>
      <c r="BF441" s="9"/>
      <c r="BG441" s="9"/>
      <c r="BH441" s="9"/>
      <c r="BI441" s="9"/>
    </row>
    <row r="442" spans="1:61">
      <c r="A442" s="70">
        <f t="shared" si="240"/>
        <v>4.9999999999998934E-3</v>
      </c>
      <c r="B442" s="5">
        <v>-3.12</v>
      </c>
      <c r="C442" s="75">
        <v>3.26</v>
      </c>
      <c r="D442" s="75">
        <v>0.03</v>
      </c>
      <c r="G442" s="20"/>
      <c r="H442" s="85"/>
      <c r="I442" s="21"/>
      <c r="U442" s="20">
        <f t="shared" si="255"/>
        <v>-1.0959052589921301</v>
      </c>
      <c r="V442" s="20">
        <f t="shared" si="255"/>
        <v>-1.0935851715620872</v>
      </c>
      <c r="W442" s="21">
        <f t="shared" si="249"/>
        <v>4.0049999999999999</v>
      </c>
      <c r="X442" s="21">
        <f t="shared" si="251"/>
        <v>4.0227777777777778</v>
      </c>
      <c r="Y442" s="26">
        <f t="shared" si="252"/>
        <v>3.8400000000000003</v>
      </c>
      <c r="Z442" s="26">
        <f t="shared" si="253"/>
        <v>-0.18277777777777748</v>
      </c>
      <c r="AA442" s="65">
        <f t="shared" si="254"/>
        <v>-0.16499999999999959</v>
      </c>
      <c r="AI442" s="20"/>
      <c r="AJ442" s="20"/>
      <c r="AK442" s="21"/>
      <c r="AO442" s="9"/>
      <c r="AP442" s="38"/>
      <c r="AQ442" s="9"/>
      <c r="AR442" s="9"/>
      <c r="AS442" s="9"/>
      <c r="AT442" s="9"/>
      <c r="AU442" s="9"/>
      <c r="AV442" s="9"/>
      <c r="AW442" s="9"/>
      <c r="AX442" s="9"/>
      <c r="BA442" s="9"/>
      <c r="BB442" s="9"/>
      <c r="BC442" s="9"/>
      <c r="BD442" s="38"/>
      <c r="BE442" s="9"/>
      <c r="BF442" s="9"/>
      <c r="BG442" s="9"/>
      <c r="BH442" s="9"/>
      <c r="BI442" s="9"/>
    </row>
    <row r="443" spans="1:61">
      <c r="A443" s="70">
        <f t="shared" si="240"/>
        <v>4.9999999999998934E-3</v>
      </c>
      <c r="B443" s="5">
        <v>-3.1150000000000002</v>
      </c>
      <c r="C443" s="75">
        <v>3.22</v>
      </c>
      <c r="D443" s="75">
        <v>0.04</v>
      </c>
      <c r="G443" s="20"/>
      <c r="H443" s="85"/>
      <c r="I443" s="21"/>
      <c r="U443" s="20">
        <f t="shared" si="255"/>
        <v>-1.0912650841320439</v>
      </c>
      <c r="V443" s="20">
        <f t="shared" si="255"/>
        <v>-1.0889449967020011</v>
      </c>
      <c r="W443" s="21">
        <f t="shared" si="249"/>
        <v>3.93</v>
      </c>
      <c r="X443" s="21">
        <f t="shared" si="251"/>
        <v>3.9116666666666671</v>
      </c>
      <c r="Y443" s="26">
        <f t="shared" si="252"/>
        <v>3.7664814814814815</v>
      </c>
      <c r="Z443" s="26">
        <f t="shared" si="253"/>
        <v>-0.14518518518518553</v>
      </c>
      <c r="AA443" s="65">
        <f t="shared" si="254"/>
        <v>-0.16351851851851862</v>
      </c>
      <c r="AI443" s="20"/>
      <c r="AJ443" s="20"/>
      <c r="AK443" s="21"/>
      <c r="AO443" s="9"/>
      <c r="AP443" s="38"/>
      <c r="AQ443" s="9"/>
      <c r="AR443" s="9"/>
      <c r="AS443" s="9"/>
      <c r="AT443" s="9"/>
      <c r="AU443" s="9"/>
      <c r="AV443" s="9"/>
      <c r="AW443" s="9"/>
      <c r="AX443" s="9"/>
      <c r="BA443" s="9"/>
      <c r="BB443" s="9"/>
      <c r="BC443" s="9"/>
      <c r="BD443" s="38"/>
      <c r="BE443" s="9"/>
      <c r="BF443" s="9"/>
      <c r="BG443" s="9"/>
      <c r="BH443" s="9"/>
      <c r="BI443" s="9"/>
    </row>
    <row r="444" spans="1:61">
      <c r="A444" s="70">
        <f t="shared" si="240"/>
        <v>5.0000000000003375E-3</v>
      </c>
      <c r="B444" s="5">
        <v>-3.11</v>
      </c>
      <c r="C444" s="75">
        <v>3.13</v>
      </c>
      <c r="D444" s="75">
        <v>0.04</v>
      </c>
      <c r="G444" s="20"/>
      <c r="H444" s="85"/>
      <c r="I444" s="21"/>
      <c r="U444" s="20">
        <f t="shared" si="255"/>
        <v>-1.0866249092719578</v>
      </c>
      <c r="V444" s="20">
        <f t="shared" si="255"/>
        <v>-1.0843048218419149</v>
      </c>
      <c r="W444" s="21">
        <f t="shared" si="249"/>
        <v>3.8000000000000003</v>
      </c>
      <c r="X444" s="21">
        <f t="shared" si="251"/>
        <v>3.7683333333333331</v>
      </c>
      <c r="Y444" s="26">
        <f t="shared" si="252"/>
        <v>3.7375925925925921</v>
      </c>
      <c r="Z444" s="26">
        <f t="shared" si="253"/>
        <v>-3.0740740740740957E-2</v>
      </c>
      <c r="AA444" s="65">
        <f t="shared" si="254"/>
        <v>-6.2407407407408133E-2</v>
      </c>
      <c r="AI444" s="20"/>
      <c r="AJ444" s="20"/>
      <c r="AK444" s="21"/>
      <c r="AO444" s="9"/>
      <c r="AP444" s="38"/>
      <c r="AQ444" s="9"/>
      <c r="AR444" s="9"/>
      <c r="AS444" s="9"/>
      <c r="AT444" s="9"/>
      <c r="AU444" s="9"/>
      <c r="AV444" s="9"/>
      <c r="AW444" s="9"/>
      <c r="AX444" s="9"/>
      <c r="BA444" s="9"/>
      <c r="BB444" s="9"/>
      <c r="BC444" s="9"/>
      <c r="BD444" s="38"/>
      <c r="BE444" s="9"/>
      <c r="BF444" s="9"/>
      <c r="BG444" s="9"/>
      <c r="BH444" s="9"/>
      <c r="BI444" s="9"/>
    </row>
    <row r="445" spans="1:61">
      <c r="A445" s="70">
        <f t="shared" si="240"/>
        <v>4.9999999999998934E-3</v>
      </c>
      <c r="B445" s="5">
        <v>-3.105</v>
      </c>
      <c r="C445" s="75">
        <v>3.06</v>
      </c>
      <c r="D445" s="75">
        <v>0.06</v>
      </c>
      <c r="G445" s="20"/>
      <c r="H445" s="85"/>
      <c r="I445" s="21"/>
      <c r="U445" s="20">
        <f t="shared" si="255"/>
        <v>-1.0819847344118716</v>
      </c>
      <c r="V445" s="20">
        <f t="shared" si="255"/>
        <v>-1.0796646469818287</v>
      </c>
      <c r="W445" s="21">
        <f t="shared" si="249"/>
        <v>3.5750000000000002</v>
      </c>
      <c r="X445" s="21">
        <f t="shared" si="251"/>
        <v>3.6083333333333329</v>
      </c>
      <c r="Y445" s="26">
        <f t="shared" si="252"/>
        <v>3.7409259259259255</v>
      </c>
      <c r="Z445" s="26">
        <f t="shared" si="253"/>
        <v>0.1325925925925926</v>
      </c>
      <c r="AA445" s="65">
        <f t="shared" si="254"/>
        <v>0.16592592592592537</v>
      </c>
      <c r="AI445" s="20"/>
      <c r="AJ445" s="20"/>
      <c r="AK445" s="21"/>
      <c r="AO445" s="9"/>
      <c r="AP445" s="38"/>
      <c r="AQ445" s="9"/>
      <c r="AR445" s="9"/>
      <c r="AS445" s="9"/>
      <c r="AT445" s="9"/>
      <c r="AU445" s="9"/>
      <c r="AV445" s="9"/>
      <c r="AW445" s="9"/>
      <c r="AX445" s="9"/>
      <c r="BA445" s="9"/>
      <c r="BB445" s="9"/>
      <c r="BC445" s="9"/>
      <c r="BD445" s="38"/>
      <c r="BE445" s="9"/>
      <c r="BF445" s="9"/>
      <c r="BG445" s="9"/>
      <c r="BH445" s="9"/>
      <c r="BI445" s="9"/>
    </row>
    <row r="446" spans="1:61">
      <c r="A446" s="70">
        <f t="shared" si="240"/>
        <v>4.9999999999998934E-3</v>
      </c>
      <c r="B446" s="5">
        <v>-3.1</v>
      </c>
      <c r="C446" s="75">
        <v>3.08</v>
      </c>
      <c r="D446" s="75">
        <v>0.05</v>
      </c>
      <c r="G446" s="20"/>
      <c r="H446" s="85"/>
      <c r="I446" s="21"/>
      <c r="U446" s="20">
        <f t="shared" si="255"/>
        <v>-1.0773445595517854</v>
      </c>
      <c r="V446" s="20">
        <f t="shared" si="255"/>
        <v>-1.0750244721217426</v>
      </c>
      <c r="W446" s="21">
        <f t="shared" si="249"/>
        <v>3.45</v>
      </c>
      <c r="X446" s="21">
        <f t="shared" si="251"/>
        <v>3.4333333333333336</v>
      </c>
      <c r="Y446" s="26">
        <f t="shared" si="252"/>
        <v>3.7455555555555549</v>
      </c>
      <c r="Z446" s="26">
        <f t="shared" si="253"/>
        <v>0.31222222222222129</v>
      </c>
      <c r="AA446" s="65">
        <f t="shared" si="254"/>
        <v>0.29555555555555468</v>
      </c>
      <c r="AI446" s="20"/>
      <c r="AJ446" s="20"/>
      <c r="AK446" s="21"/>
      <c r="AO446" s="9"/>
      <c r="AP446" s="38"/>
      <c r="AQ446" s="9"/>
      <c r="AR446" s="9"/>
      <c r="AS446" s="9"/>
      <c r="AT446" s="9"/>
      <c r="AU446" s="9"/>
      <c r="AV446" s="9"/>
      <c r="AW446" s="9"/>
      <c r="AX446" s="9"/>
      <c r="BA446" s="9"/>
      <c r="BB446" s="9"/>
      <c r="BC446" s="9"/>
      <c r="BD446" s="38"/>
      <c r="BE446" s="9"/>
      <c r="BF446" s="9"/>
      <c r="BG446" s="9"/>
      <c r="BH446" s="9"/>
      <c r="BI446" s="9"/>
    </row>
    <row r="447" spans="1:61">
      <c r="A447" s="70">
        <f t="shared" si="240"/>
        <v>4.9999999999998934E-3</v>
      </c>
      <c r="B447" s="5">
        <v>-3.0950000000000002</v>
      </c>
      <c r="C447" s="75">
        <v>3.18</v>
      </c>
      <c r="D447" s="75">
        <v>0.05</v>
      </c>
      <c r="G447" s="20"/>
      <c r="H447" s="85"/>
      <c r="I447" s="21"/>
      <c r="U447" s="20">
        <f t="shared" si="255"/>
        <v>-1.0727043846916993</v>
      </c>
      <c r="V447" s="20">
        <f t="shared" si="255"/>
        <v>-1.0703842972616564</v>
      </c>
      <c r="W447" s="21">
        <f t="shared" si="249"/>
        <v>3.2749999999999999</v>
      </c>
      <c r="X447" s="21">
        <f t="shared" si="251"/>
        <v>3.4049999999999998</v>
      </c>
      <c r="Y447" s="26">
        <f t="shared" si="252"/>
        <v>3.7709259259259249</v>
      </c>
      <c r="Z447" s="26">
        <f t="shared" si="253"/>
        <v>0.3659259259259251</v>
      </c>
      <c r="AA447" s="65">
        <f t="shared" si="254"/>
        <v>0.49592592592592499</v>
      </c>
      <c r="AI447" s="20"/>
      <c r="AJ447" s="20"/>
      <c r="AK447" s="21"/>
      <c r="AO447" s="9"/>
      <c r="AP447" s="38"/>
      <c r="AQ447" s="9"/>
      <c r="AR447" s="9"/>
      <c r="AS447" s="9"/>
      <c r="AT447" s="9"/>
      <c r="AU447" s="9"/>
      <c r="AV447" s="9"/>
      <c r="AW447" s="9"/>
      <c r="AX447" s="9"/>
      <c r="BA447" s="9"/>
      <c r="BB447" s="9"/>
      <c r="BC447" s="9"/>
      <c r="BD447" s="38"/>
      <c r="BE447" s="9"/>
      <c r="BF447" s="9"/>
      <c r="BG447" s="9"/>
      <c r="BH447" s="9"/>
      <c r="BI447" s="9"/>
    </row>
    <row r="448" spans="1:61">
      <c r="A448" s="70">
        <f t="shared" si="240"/>
        <v>5.0000000000003375E-3</v>
      </c>
      <c r="B448" s="5">
        <v>-3.09</v>
      </c>
      <c r="C448" s="75">
        <v>3.18</v>
      </c>
      <c r="D448" s="75">
        <v>0.05</v>
      </c>
      <c r="G448" s="20"/>
      <c r="H448" s="85"/>
      <c r="I448" s="21"/>
      <c r="U448" s="20">
        <f t="shared" si="255"/>
        <v>-1.0680642098316131</v>
      </c>
      <c r="V448" s="20">
        <f t="shared" si="255"/>
        <v>-1.0657441224015702</v>
      </c>
      <c r="W448" s="21">
        <f t="shared" si="249"/>
        <v>3.49</v>
      </c>
      <c r="X448" s="21">
        <f t="shared" si="251"/>
        <v>3.5916666666666668</v>
      </c>
      <c r="Y448" s="26">
        <f t="shared" si="252"/>
        <v>3.8070370370370372</v>
      </c>
      <c r="Z448" s="26">
        <f t="shared" si="253"/>
        <v>0.21537037037037043</v>
      </c>
      <c r="AA448" s="65">
        <f t="shared" si="254"/>
        <v>0.31703703703703701</v>
      </c>
      <c r="AI448" s="20"/>
      <c r="AJ448" s="20"/>
      <c r="AK448" s="21"/>
      <c r="AO448" s="9"/>
      <c r="AP448" s="38"/>
      <c r="AQ448" s="9"/>
      <c r="AR448" s="9"/>
      <c r="AS448" s="9"/>
      <c r="AT448" s="9"/>
      <c r="AU448" s="9"/>
      <c r="AV448" s="9"/>
      <c r="AW448" s="9"/>
      <c r="AX448" s="9"/>
      <c r="BA448" s="9"/>
      <c r="BB448" s="9"/>
      <c r="BC448" s="9"/>
      <c r="BD448" s="38"/>
      <c r="BE448" s="9"/>
      <c r="BF448" s="9"/>
      <c r="BG448" s="9"/>
      <c r="BH448" s="9"/>
      <c r="BI448" s="9"/>
    </row>
    <row r="449" spans="1:61">
      <c r="A449" s="70">
        <f t="shared" si="240"/>
        <v>4.9999999999998934E-3</v>
      </c>
      <c r="B449" s="5">
        <v>-3.085</v>
      </c>
      <c r="C449" s="75">
        <v>2.94</v>
      </c>
      <c r="D449" s="75">
        <v>0.06</v>
      </c>
      <c r="G449" s="20"/>
      <c r="H449" s="85"/>
      <c r="I449" s="21"/>
      <c r="U449" s="20">
        <f t="shared" si="255"/>
        <v>-1.0634240349715269</v>
      </c>
      <c r="V449" s="20">
        <f t="shared" si="255"/>
        <v>-1.0611039475414841</v>
      </c>
      <c r="W449" s="21">
        <f t="shared" si="249"/>
        <v>4.01</v>
      </c>
      <c r="X449" s="21">
        <f t="shared" si="251"/>
        <v>3.8916666666666671</v>
      </c>
      <c r="Y449" s="26">
        <f t="shared" si="252"/>
        <v>3.8631481481481478</v>
      </c>
      <c r="Z449" s="26">
        <f t="shared" si="253"/>
        <v>-2.8518518518519276E-2</v>
      </c>
      <c r="AA449" s="65">
        <f t="shared" si="254"/>
        <v>-0.14685185185185201</v>
      </c>
      <c r="AI449" s="20"/>
      <c r="AJ449" s="20"/>
      <c r="AK449" s="21"/>
      <c r="AO449" s="9"/>
      <c r="AP449" s="38"/>
      <c r="AQ449" s="9"/>
      <c r="AR449" s="9"/>
      <c r="AS449" s="9"/>
      <c r="AT449" s="9"/>
      <c r="AU449" s="9"/>
      <c r="AV449" s="9"/>
      <c r="AW449" s="9"/>
      <c r="AX449" s="9"/>
      <c r="BA449" s="9"/>
      <c r="BB449" s="9"/>
      <c r="BC449" s="9"/>
      <c r="BD449" s="38"/>
      <c r="BE449" s="9"/>
      <c r="BF449" s="9"/>
      <c r="BG449" s="9"/>
      <c r="BH449" s="9"/>
      <c r="BI449" s="9"/>
    </row>
    <row r="450" spans="1:61">
      <c r="A450" s="70">
        <f t="shared" si="240"/>
        <v>4.9999999999998934E-3</v>
      </c>
      <c r="B450" s="5">
        <v>-3.08</v>
      </c>
      <c r="C450" s="75">
        <v>3.09</v>
      </c>
      <c r="D450" s="75">
        <v>0.05</v>
      </c>
      <c r="G450" s="20"/>
      <c r="H450" s="85"/>
      <c r="I450" s="21"/>
      <c r="U450" s="20">
        <f t="shared" si="255"/>
        <v>-1.0587838601114408</v>
      </c>
      <c r="V450" s="20">
        <f t="shared" si="255"/>
        <v>-1.0564637726813979</v>
      </c>
      <c r="W450" s="21">
        <f t="shared" si="249"/>
        <v>4.1750000000000007</v>
      </c>
      <c r="X450" s="21">
        <f t="shared" si="251"/>
        <v>4.139444444444444</v>
      </c>
      <c r="Y450" s="26">
        <f t="shared" si="252"/>
        <v>3.954814814814815</v>
      </c>
      <c r="Z450" s="26">
        <f t="shared" si="253"/>
        <v>-0.18462962962962903</v>
      </c>
      <c r="AA450" s="65">
        <f t="shared" si="254"/>
        <v>-0.22018518518518571</v>
      </c>
      <c r="AI450" s="20"/>
      <c r="AJ450" s="20"/>
      <c r="AK450" s="21"/>
      <c r="AO450" s="9"/>
      <c r="AP450" s="38"/>
      <c r="AQ450" s="9"/>
      <c r="AR450" s="9"/>
      <c r="AS450" s="9"/>
      <c r="AT450" s="9"/>
      <c r="AU450" s="9"/>
      <c r="AV450" s="9"/>
      <c r="AW450" s="9"/>
      <c r="AX450" s="9"/>
      <c r="BA450" s="9"/>
      <c r="BB450" s="9"/>
      <c r="BC450" s="9"/>
      <c r="BD450" s="38"/>
      <c r="BE450" s="9"/>
      <c r="BF450" s="9"/>
      <c r="BG450" s="9"/>
      <c r="BH450" s="9"/>
      <c r="BI450" s="9"/>
    </row>
    <row r="451" spans="1:61">
      <c r="A451" s="70">
        <f t="shared" si="240"/>
        <v>4.9999999999998934E-3</v>
      </c>
      <c r="B451" s="5">
        <v>-3.0750000000000002</v>
      </c>
      <c r="C451" s="75">
        <v>3.1</v>
      </c>
      <c r="D451" s="75">
        <v>0.04</v>
      </c>
      <c r="G451" s="20"/>
      <c r="H451" s="85"/>
      <c r="I451" s="21"/>
      <c r="U451" s="20">
        <f t="shared" si="255"/>
        <v>-1.0541436852513546</v>
      </c>
      <c r="V451" s="20">
        <f t="shared" si="255"/>
        <v>-1.0518235978213117</v>
      </c>
      <c r="W451" s="21">
        <f t="shared" si="249"/>
        <v>4.2333333333333334</v>
      </c>
      <c r="X451" s="21">
        <f t="shared" si="251"/>
        <v>4.221111111111111</v>
      </c>
      <c r="Y451" s="26">
        <f t="shared" si="252"/>
        <v>4.0403703703703702</v>
      </c>
      <c r="Z451" s="26">
        <f t="shared" si="253"/>
        <v>-0.18074074074074087</v>
      </c>
      <c r="AA451" s="65">
        <f t="shared" si="254"/>
        <v>-0.19296296296296322</v>
      </c>
      <c r="AI451" s="20"/>
      <c r="AJ451" s="20"/>
      <c r="AK451" s="21"/>
      <c r="AO451" s="9"/>
      <c r="AP451" s="38"/>
      <c r="AQ451" s="9"/>
      <c r="AR451" s="9"/>
      <c r="AS451" s="9"/>
      <c r="AT451" s="9"/>
      <c r="AU451" s="9"/>
      <c r="AV451" s="9"/>
      <c r="AW451" s="9"/>
      <c r="AX451" s="9"/>
      <c r="BA451" s="9"/>
      <c r="BB451" s="9"/>
      <c r="BC451" s="9"/>
      <c r="BD451" s="38"/>
      <c r="BE451" s="9"/>
      <c r="BF451" s="9"/>
      <c r="BG451" s="9"/>
      <c r="BH451" s="9"/>
      <c r="BI451" s="9"/>
    </row>
    <row r="452" spans="1:61">
      <c r="A452" s="70">
        <f t="shared" ref="A452:A515" si="256">B452-B451</f>
        <v>5.0000000000003375E-3</v>
      </c>
      <c r="B452" s="5">
        <v>-3.07</v>
      </c>
      <c r="C452" s="75">
        <v>3.09</v>
      </c>
      <c r="D452" s="75">
        <v>0.06</v>
      </c>
      <c r="G452" s="20"/>
      <c r="H452" s="85"/>
      <c r="I452" s="21"/>
      <c r="U452" s="20">
        <f t="shared" ref="U452:V467" si="257">U451 + 0.00464017486008615</f>
        <v>-1.0495035103912684</v>
      </c>
      <c r="V452" s="20">
        <f t="shared" si="257"/>
        <v>-1.0471834229612256</v>
      </c>
      <c r="W452" s="21">
        <f t="shared" si="249"/>
        <v>4.2549999999999999</v>
      </c>
      <c r="X452" s="21">
        <f t="shared" si="251"/>
        <v>4.264444444444444</v>
      </c>
      <c r="Y452" s="26">
        <f t="shared" si="252"/>
        <v>4.1092592592592592</v>
      </c>
      <c r="Z452" s="26">
        <f t="shared" si="253"/>
        <v>-0.15518518518518487</v>
      </c>
      <c r="AA452" s="65">
        <f t="shared" si="254"/>
        <v>-0.14574074074074073</v>
      </c>
      <c r="AI452" s="20"/>
      <c r="AJ452" s="20"/>
      <c r="AK452" s="21"/>
      <c r="AO452" s="9"/>
      <c r="AP452" s="38"/>
      <c r="AQ452" s="9"/>
      <c r="AR452" s="9"/>
      <c r="AS452" s="9"/>
      <c r="AT452" s="9"/>
      <c r="AU452" s="9"/>
      <c r="AV452" s="9"/>
      <c r="AW452" s="9"/>
      <c r="AX452" s="9"/>
      <c r="BA452" s="9"/>
      <c r="BB452" s="9"/>
      <c r="BC452" s="9"/>
      <c r="BD452" s="38"/>
      <c r="BE452" s="9"/>
      <c r="BF452" s="9"/>
      <c r="BG452" s="9"/>
      <c r="BH452" s="9"/>
      <c r="BI452" s="9"/>
    </row>
    <row r="453" spans="1:61">
      <c r="A453" s="70">
        <f t="shared" si="256"/>
        <v>4.9999999999998934E-3</v>
      </c>
      <c r="B453" s="5">
        <v>-3.0649999999999999</v>
      </c>
      <c r="C453" s="75">
        <v>3.05</v>
      </c>
      <c r="D453" s="75">
        <v>0.06</v>
      </c>
      <c r="G453" s="20"/>
      <c r="H453" s="85"/>
      <c r="I453" s="21"/>
      <c r="U453" s="20">
        <f t="shared" si="257"/>
        <v>-1.0448633355311823</v>
      </c>
      <c r="V453" s="20">
        <f t="shared" si="257"/>
        <v>-1.0425432481011394</v>
      </c>
      <c r="W453" s="21">
        <f t="shared" si="249"/>
        <v>4.3049999999999997</v>
      </c>
      <c r="X453" s="21">
        <f t="shared" si="251"/>
        <v>4.3199999999999994</v>
      </c>
      <c r="Y453" s="26">
        <f t="shared" si="252"/>
        <v>4.1318518518518523</v>
      </c>
      <c r="Z453" s="26">
        <f t="shared" si="253"/>
        <v>-0.18814814814814707</v>
      </c>
      <c r="AA453" s="65">
        <f t="shared" si="254"/>
        <v>-0.17314814814814738</v>
      </c>
      <c r="AI453" s="20"/>
      <c r="AJ453" s="20"/>
      <c r="AK453" s="21"/>
      <c r="AO453" s="9"/>
      <c r="AP453" s="38"/>
      <c r="AQ453" s="9"/>
      <c r="AR453" s="9"/>
      <c r="AS453" s="9"/>
      <c r="AT453" s="9"/>
      <c r="AU453" s="9"/>
      <c r="AV453" s="9"/>
      <c r="AW453" s="9"/>
      <c r="AX453" s="9"/>
      <c r="BA453" s="9"/>
      <c r="BB453" s="9"/>
      <c r="BC453" s="9"/>
      <c r="BD453" s="38"/>
      <c r="BE453" s="9"/>
      <c r="BF453" s="9"/>
      <c r="BG453" s="9"/>
      <c r="BH453" s="9"/>
      <c r="BI453" s="9"/>
    </row>
    <row r="454" spans="1:61">
      <c r="A454" s="70">
        <f t="shared" si="256"/>
        <v>4.9999999999998934E-3</v>
      </c>
      <c r="B454" s="5">
        <v>-3.06</v>
      </c>
      <c r="C454" s="75">
        <v>2.95</v>
      </c>
      <c r="D454" s="75">
        <v>0.06</v>
      </c>
      <c r="G454" s="20"/>
      <c r="H454" s="85"/>
      <c r="I454" s="21"/>
      <c r="U454" s="20">
        <f t="shared" si="257"/>
        <v>-1.0402231606710961</v>
      </c>
      <c r="V454" s="20">
        <f t="shared" si="257"/>
        <v>-1.0379030732410532</v>
      </c>
      <c r="W454" s="21">
        <f t="shared" si="249"/>
        <v>4.4000000000000004</v>
      </c>
      <c r="X454" s="21">
        <f t="shared" si="251"/>
        <v>4.3083333333333336</v>
      </c>
      <c r="Y454" s="26">
        <f t="shared" si="252"/>
        <v>4.1090740740740737</v>
      </c>
      <c r="Z454" s="26">
        <f t="shared" si="253"/>
        <v>-0.19925925925925991</v>
      </c>
      <c r="AA454" s="65">
        <f t="shared" si="254"/>
        <v>-0.2909259259259267</v>
      </c>
      <c r="AI454" s="20"/>
      <c r="AJ454" s="20"/>
      <c r="AK454" s="21"/>
      <c r="AO454" s="9"/>
      <c r="AP454" s="38"/>
      <c r="AQ454" s="9"/>
      <c r="AR454" s="9"/>
      <c r="AS454" s="9"/>
      <c r="AT454" s="9"/>
      <c r="AU454" s="9"/>
      <c r="AV454" s="9"/>
      <c r="AW454" s="9"/>
      <c r="AX454" s="9"/>
      <c r="BA454" s="9"/>
      <c r="BB454" s="9"/>
      <c r="BC454" s="9"/>
      <c r="BD454" s="38"/>
      <c r="BE454" s="9"/>
      <c r="BF454" s="9"/>
      <c r="BG454" s="9"/>
      <c r="BH454" s="9"/>
      <c r="BI454" s="9"/>
    </row>
    <row r="455" spans="1:61">
      <c r="A455" s="70">
        <f t="shared" si="256"/>
        <v>4.9999999999998934E-3</v>
      </c>
      <c r="B455" s="5">
        <v>-3.0550000000000002</v>
      </c>
      <c r="C455" s="75">
        <v>3.14</v>
      </c>
      <c r="D455" s="75">
        <v>0.04</v>
      </c>
      <c r="G455" s="20"/>
      <c r="H455" s="85"/>
      <c r="I455" s="21"/>
      <c r="U455" s="20">
        <f t="shared" si="257"/>
        <v>-1.0355829858110099</v>
      </c>
      <c r="V455" s="20">
        <f t="shared" si="257"/>
        <v>-1.0332628983809671</v>
      </c>
      <c r="W455" s="21">
        <f t="shared" si="249"/>
        <v>4.2200000000000006</v>
      </c>
      <c r="X455" s="21">
        <f t="shared" si="251"/>
        <v>4.1716666666666669</v>
      </c>
      <c r="Y455" s="26">
        <f t="shared" si="252"/>
        <v>4.0740740740740735</v>
      </c>
      <c r="Z455" s="26">
        <f t="shared" si="253"/>
        <v>-9.7592592592593341E-2</v>
      </c>
      <c r="AA455" s="65">
        <f t="shared" si="254"/>
        <v>-0.14592592592592712</v>
      </c>
      <c r="AI455" s="20"/>
      <c r="AJ455" s="20"/>
      <c r="AK455" s="21"/>
      <c r="AO455" s="9"/>
      <c r="AP455" s="38"/>
      <c r="AQ455" s="9"/>
      <c r="AR455" s="9"/>
      <c r="AS455" s="9"/>
      <c r="AT455" s="9"/>
      <c r="AU455" s="9"/>
      <c r="AV455" s="9"/>
      <c r="AW455" s="9"/>
      <c r="AX455" s="9"/>
      <c r="BA455" s="9"/>
      <c r="BB455" s="9"/>
      <c r="BC455" s="9"/>
      <c r="BD455" s="38"/>
      <c r="BE455" s="9"/>
      <c r="BF455" s="9"/>
      <c r="BG455" s="9"/>
      <c r="BH455" s="9"/>
      <c r="BI455" s="9"/>
    </row>
    <row r="456" spans="1:61">
      <c r="A456" s="70">
        <f t="shared" si="256"/>
        <v>5.0000000000003375E-3</v>
      </c>
      <c r="B456" s="5">
        <v>-3.05</v>
      </c>
      <c r="C456" s="75">
        <v>3.33</v>
      </c>
      <c r="D456" s="75">
        <v>0.06</v>
      </c>
      <c r="G456" s="20"/>
      <c r="H456" s="85"/>
      <c r="I456" s="21"/>
      <c r="U456" s="20">
        <f t="shared" si="257"/>
        <v>-1.0309428109509238</v>
      </c>
      <c r="V456" s="20">
        <f t="shared" si="257"/>
        <v>-1.0286227235208809</v>
      </c>
      <c r="W456" s="21">
        <f t="shared" si="249"/>
        <v>3.895</v>
      </c>
      <c r="X456" s="21">
        <f t="shared" si="251"/>
        <v>3.9361111111111113</v>
      </c>
      <c r="Y456" s="26">
        <f t="shared" si="252"/>
        <v>4.0655555555555551</v>
      </c>
      <c r="Z456" s="26">
        <f t="shared" si="253"/>
        <v>0.12944444444444381</v>
      </c>
      <c r="AA456" s="65">
        <f t="shared" si="254"/>
        <v>0.17055555555555513</v>
      </c>
      <c r="AI456" s="20"/>
      <c r="AJ456" s="20"/>
      <c r="AK456" s="21"/>
      <c r="AO456" s="9"/>
      <c r="AP456" s="38"/>
      <c r="AQ456" s="9"/>
      <c r="AR456" s="9"/>
      <c r="AS456" s="9"/>
      <c r="AT456" s="9"/>
      <c r="AU456" s="9"/>
      <c r="AV456" s="9"/>
      <c r="AW456" s="9"/>
      <c r="AX456" s="9"/>
      <c r="BA456" s="9"/>
      <c r="BB456" s="9"/>
      <c r="BC456" s="9"/>
      <c r="BD456" s="38"/>
      <c r="BE456" s="9"/>
      <c r="BF456" s="9"/>
      <c r="BG456" s="9"/>
      <c r="BH456" s="9"/>
      <c r="BI456" s="9"/>
    </row>
    <row r="457" spans="1:61">
      <c r="A457" s="70">
        <f t="shared" si="256"/>
        <v>4.9999999999998934E-3</v>
      </c>
      <c r="B457" s="5">
        <v>-3.0449999999999999</v>
      </c>
      <c r="C457" s="75">
        <v>3.31</v>
      </c>
      <c r="D457" s="75">
        <v>0.04</v>
      </c>
      <c r="G457" s="20"/>
      <c r="H457" s="85"/>
      <c r="I457" s="21"/>
      <c r="U457" s="20">
        <f t="shared" si="257"/>
        <v>-1.0263026360908376</v>
      </c>
      <c r="V457" s="20">
        <f t="shared" si="257"/>
        <v>-1.0239825486607947</v>
      </c>
      <c r="W457" s="21">
        <f t="shared" si="249"/>
        <v>3.6933333333333334</v>
      </c>
      <c r="X457" s="21">
        <f t="shared" si="251"/>
        <v>3.7977777777777777</v>
      </c>
      <c r="Y457" s="26">
        <f t="shared" si="252"/>
        <v>4.0650000000000004</v>
      </c>
      <c r="Z457" s="26">
        <f t="shared" si="253"/>
        <v>0.26722222222222269</v>
      </c>
      <c r="AA457" s="65">
        <f t="shared" si="254"/>
        <v>0.37166666666666703</v>
      </c>
      <c r="AI457" s="20"/>
      <c r="AJ457" s="20"/>
      <c r="AK457" s="21"/>
      <c r="AO457" s="9"/>
      <c r="AP457" s="38"/>
      <c r="AQ457" s="9"/>
      <c r="AR457" s="9"/>
      <c r="AS457" s="9"/>
      <c r="AT457" s="9"/>
      <c r="AU457" s="9"/>
      <c r="AV457" s="9"/>
      <c r="AW457" s="9"/>
      <c r="AX457" s="9"/>
      <c r="BA457" s="9"/>
      <c r="BB457" s="9"/>
      <c r="BC457" s="9"/>
      <c r="BD457" s="38"/>
      <c r="BE457" s="9"/>
      <c r="BF457" s="9"/>
      <c r="BG457" s="9"/>
      <c r="BH457" s="9"/>
      <c r="BI457" s="9"/>
    </row>
    <row r="458" spans="1:61">
      <c r="A458" s="70">
        <f t="shared" si="256"/>
        <v>4.9999999999998934E-3</v>
      </c>
      <c r="B458" s="5">
        <v>-3.04</v>
      </c>
      <c r="C458" s="75">
        <v>3.23</v>
      </c>
      <c r="D458" s="75">
        <v>0.05</v>
      </c>
      <c r="G458" s="20"/>
      <c r="H458" s="85"/>
      <c r="I458" s="21"/>
      <c r="U458" s="20">
        <f t="shared" si="257"/>
        <v>-1.0216624612307514</v>
      </c>
      <c r="V458" s="20">
        <f t="shared" si="257"/>
        <v>-1.0193423738007086</v>
      </c>
      <c r="W458" s="21">
        <f t="shared" si="249"/>
        <v>3.8049999999999997</v>
      </c>
      <c r="X458" s="21">
        <f t="shared" si="251"/>
        <v>3.7861111111111114</v>
      </c>
      <c r="Y458" s="26">
        <f t="shared" si="252"/>
        <v>4.0361111111111114</v>
      </c>
      <c r="Z458" s="26">
        <f t="shared" si="253"/>
        <v>0.25</v>
      </c>
      <c r="AA458" s="65">
        <f t="shared" si="254"/>
        <v>0.23111111111111171</v>
      </c>
      <c r="AI458" s="20"/>
      <c r="AJ458" s="20"/>
      <c r="AK458" s="21"/>
      <c r="AO458" s="9"/>
      <c r="AP458" s="38"/>
      <c r="AQ458" s="9"/>
      <c r="AR458" s="9"/>
      <c r="AS458" s="9"/>
      <c r="AT458" s="9"/>
      <c r="AU458" s="9"/>
      <c r="AV458" s="9"/>
      <c r="AW458" s="9"/>
      <c r="AX458" s="9"/>
      <c r="BA458" s="9"/>
      <c r="BB458" s="9"/>
      <c r="BC458" s="9"/>
      <c r="BD458" s="38"/>
      <c r="BE458" s="9"/>
      <c r="BF458" s="9"/>
      <c r="BG458" s="9"/>
      <c r="BH458" s="9"/>
      <c r="BI458" s="9"/>
    </row>
    <row r="459" spans="1:61">
      <c r="A459" s="70">
        <f t="shared" si="256"/>
        <v>4.9999999999998934E-3</v>
      </c>
      <c r="B459" s="5">
        <v>-3.0350000000000001</v>
      </c>
      <c r="C459" s="75">
        <v>3.09</v>
      </c>
      <c r="D459" s="75">
        <v>0.06</v>
      </c>
      <c r="G459" s="20"/>
      <c r="H459" s="85"/>
      <c r="I459" s="21"/>
      <c r="U459" s="20">
        <f t="shared" si="257"/>
        <v>-1.0170222863706653</v>
      </c>
      <c r="V459" s="20">
        <f t="shared" si="257"/>
        <v>-1.0147021989406224</v>
      </c>
      <c r="W459" s="21">
        <f t="shared" si="249"/>
        <v>3.8600000000000003</v>
      </c>
      <c r="X459" s="21">
        <f t="shared" si="251"/>
        <v>3.9405555555555551</v>
      </c>
      <c r="Y459" s="26">
        <f t="shared" si="252"/>
        <v>3.9775925925925923</v>
      </c>
      <c r="Z459" s="26">
        <f t="shared" si="253"/>
        <v>3.7037037037037202E-2</v>
      </c>
      <c r="AA459" s="65">
        <f t="shared" si="254"/>
        <v>0.11759259259259203</v>
      </c>
      <c r="AI459" s="20"/>
      <c r="AJ459" s="20"/>
      <c r="AK459" s="21"/>
      <c r="AO459" s="9"/>
      <c r="AP459" s="38"/>
      <c r="AQ459" s="9"/>
      <c r="AR459" s="9"/>
      <c r="AS459" s="9"/>
      <c r="AT459" s="9"/>
      <c r="AU459" s="9"/>
      <c r="AV459" s="9"/>
      <c r="AW459" s="9"/>
      <c r="AX459" s="9"/>
      <c r="BA459" s="9"/>
      <c r="BB459" s="9"/>
      <c r="BC459" s="9"/>
      <c r="BD459" s="38"/>
      <c r="BE459" s="9"/>
      <c r="BF459" s="9"/>
      <c r="BG459" s="9"/>
      <c r="BH459" s="9"/>
      <c r="BI459" s="9"/>
    </row>
    <row r="460" spans="1:61">
      <c r="A460" s="70">
        <f t="shared" si="256"/>
        <v>5.0000000000003375E-3</v>
      </c>
      <c r="B460" s="5">
        <v>-3.03</v>
      </c>
      <c r="C460" s="75">
        <v>3.13</v>
      </c>
      <c r="D460" s="75">
        <v>0.04</v>
      </c>
      <c r="G460" s="20"/>
      <c r="H460" s="85"/>
      <c r="I460" s="21"/>
      <c r="U460" s="20">
        <f t="shared" si="257"/>
        <v>-1.0123821115105791</v>
      </c>
      <c r="V460" s="20">
        <f t="shared" si="257"/>
        <v>-1.0100620240805362</v>
      </c>
      <c r="W460" s="21">
        <f t="shared" si="249"/>
        <v>4.1566666666666663</v>
      </c>
      <c r="X460" s="21">
        <f t="shared" si="251"/>
        <v>4.0888888888888886</v>
      </c>
      <c r="Y460" s="26">
        <f t="shared" si="252"/>
        <v>3.9625925925925927</v>
      </c>
      <c r="Z460" s="26">
        <f t="shared" si="253"/>
        <v>-0.12629629629629591</v>
      </c>
      <c r="AA460" s="65">
        <f t="shared" si="254"/>
        <v>-0.19407407407407362</v>
      </c>
      <c r="AI460" s="20"/>
      <c r="AJ460" s="20"/>
      <c r="AK460" s="21"/>
      <c r="AO460" s="9"/>
      <c r="AP460" s="38"/>
      <c r="AQ460" s="9"/>
      <c r="AR460" s="9"/>
      <c r="AS460" s="9"/>
      <c r="AT460" s="9"/>
      <c r="AU460" s="9"/>
      <c r="AV460" s="9"/>
      <c r="AW460" s="9"/>
      <c r="AX460" s="9"/>
      <c r="BA460" s="9"/>
      <c r="BB460" s="9"/>
      <c r="BC460" s="9"/>
      <c r="BD460" s="38"/>
      <c r="BE460" s="9"/>
      <c r="BF460" s="9"/>
      <c r="BG460" s="9"/>
      <c r="BH460" s="9"/>
      <c r="BI460" s="9"/>
    </row>
    <row r="461" spans="1:61">
      <c r="A461" s="70">
        <f t="shared" si="256"/>
        <v>4.9999999999998934E-3</v>
      </c>
      <c r="B461" s="5">
        <v>-3.0249999999999999</v>
      </c>
      <c r="C461" s="75">
        <v>3.32</v>
      </c>
      <c r="D461" s="75">
        <v>0.04</v>
      </c>
      <c r="G461" s="20"/>
      <c r="H461" s="85"/>
      <c r="I461" s="21"/>
      <c r="U461" s="20">
        <f t="shared" si="257"/>
        <v>-1.0077419366504929</v>
      </c>
      <c r="V461" s="20">
        <f t="shared" si="257"/>
        <v>-1.0054218492204501</v>
      </c>
      <c r="W461" s="21">
        <f t="shared" si="249"/>
        <v>4.25</v>
      </c>
      <c r="X461" s="21">
        <f t="shared" si="251"/>
        <v>4.1505555555555551</v>
      </c>
      <c r="Y461" s="26">
        <f t="shared" si="252"/>
        <v>3.9992592592592597</v>
      </c>
      <c r="Z461" s="26">
        <f t="shared" si="253"/>
        <v>-0.15129629629629537</v>
      </c>
      <c r="AA461" s="65">
        <f t="shared" si="254"/>
        <v>-0.25074074074074026</v>
      </c>
      <c r="AI461" s="20"/>
      <c r="AJ461" s="20"/>
      <c r="AK461" s="21"/>
      <c r="AO461" s="9"/>
      <c r="AP461" s="38"/>
      <c r="AQ461" s="9"/>
      <c r="AR461" s="9"/>
      <c r="AS461" s="9"/>
      <c r="AT461" s="9"/>
      <c r="AU461" s="9"/>
      <c r="AV461" s="9"/>
      <c r="AW461" s="9"/>
      <c r="AX461" s="9"/>
      <c r="BA461" s="9"/>
      <c r="BB461" s="9"/>
      <c r="BC461" s="9"/>
      <c r="BD461" s="38"/>
      <c r="BE461" s="9"/>
      <c r="BF461" s="9"/>
      <c r="BG461" s="9"/>
      <c r="BH461" s="9"/>
      <c r="BI461" s="9"/>
    </row>
    <row r="462" spans="1:61">
      <c r="A462" s="70">
        <f t="shared" si="256"/>
        <v>4.9999999999998934E-3</v>
      </c>
      <c r="B462" s="5">
        <v>-3.02</v>
      </c>
      <c r="C462" s="75">
        <v>3.49</v>
      </c>
      <c r="D462" s="75">
        <v>0.04</v>
      </c>
      <c r="G462" s="20"/>
      <c r="H462" s="85"/>
      <c r="I462" s="21"/>
      <c r="U462" s="20">
        <f t="shared" si="257"/>
        <v>-1.0031017617904068</v>
      </c>
      <c r="V462" s="20">
        <f t="shared" si="257"/>
        <v>-1.0007816743603639</v>
      </c>
      <c r="W462" s="21">
        <f t="shared" si="249"/>
        <v>4.0449999999999999</v>
      </c>
      <c r="X462" s="21">
        <f t="shared" si="251"/>
        <v>4.056111111111111</v>
      </c>
      <c r="Y462" s="26">
        <f t="shared" si="252"/>
        <v>4.0296296296296301</v>
      </c>
      <c r="Z462" s="26">
        <f t="shared" si="253"/>
        <v>-2.6481481481480884E-2</v>
      </c>
      <c r="AA462" s="65">
        <f t="shared" si="254"/>
        <v>-1.5370370370369812E-2</v>
      </c>
      <c r="AI462" s="20"/>
      <c r="AJ462" s="20"/>
      <c r="AK462" s="21"/>
      <c r="AO462" s="9"/>
      <c r="AP462" s="38"/>
      <c r="AQ462" s="9"/>
      <c r="AR462" s="9"/>
      <c r="AS462" s="9"/>
      <c r="AT462" s="9"/>
      <c r="AU462" s="9"/>
      <c r="AV462" s="9"/>
      <c r="AW462" s="9"/>
      <c r="AX462" s="9"/>
      <c r="BA462" s="9"/>
      <c r="BB462" s="9"/>
      <c r="BC462" s="9"/>
      <c r="BD462" s="38"/>
      <c r="BE462" s="9"/>
      <c r="BF462" s="9"/>
      <c r="BG462" s="9"/>
      <c r="BH462" s="9"/>
      <c r="BI462" s="9"/>
    </row>
    <row r="463" spans="1:61">
      <c r="A463" s="70">
        <f t="shared" si="256"/>
        <v>4.9999999999998934E-3</v>
      </c>
      <c r="B463" s="5">
        <v>-3.0150000000000001</v>
      </c>
      <c r="C463" s="75">
        <v>3.52</v>
      </c>
      <c r="D463" s="75">
        <v>0.04</v>
      </c>
      <c r="G463" s="20"/>
      <c r="H463" s="85"/>
      <c r="I463" s="21"/>
      <c r="U463" s="20">
        <f t="shared" si="257"/>
        <v>-0.99846158693032061</v>
      </c>
      <c r="V463" s="20">
        <f t="shared" si="257"/>
        <v>-0.99614149950027775</v>
      </c>
      <c r="W463" s="21">
        <f t="shared" si="249"/>
        <v>3.8733333333333331</v>
      </c>
      <c r="X463" s="21">
        <f t="shared" si="251"/>
        <v>4.0011111111111113</v>
      </c>
      <c r="Y463" s="26">
        <f t="shared" si="252"/>
        <v>4.0229629629629633</v>
      </c>
      <c r="Z463" s="26">
        <f t="shared" si="253"/>
        <v>2.1851851851852011E-2</v>
      </c>
      <c r="AA463" s="65">
        <f t="shared" si="254"/>
        <v>0.14962962962963022</v>
      </c>
      <c r="AI463" s="20"/>
      <c r="AJ463" s="20"/>
      <c r="AK463" s="21"/>
      <c r="AO463" s="9"/>
      <c r="AP463" s="38"/>
      <c r="AQ463" s="9"/>
      <c r="AR463" s="9"/>
      <c r="AS463" s="9"/>
      <c r="AT463" s="9"/>
      <c r="AU463" s="9"/>
      <c r="AV463" s="9"/>
      <c r="AW463" s="9"/>
      <c r="AX463" s="9"/>
      <c r="BA463" s="9"/>
      <c r="BB463" s="9"/>
      <c r="BC463" s="9"/>
      <c r="BD463" s="38"/>
      <c r="BE463" s="9"/>
      <c r="BF463" s="9"/>
      <c r="BG463" s="9"/>
      <c r="BH463" s="9"/>
      <c r="BI463" s="9"/>
    </row>
    <row r="464" spans="1:61">
      <c r="A464" s="70">
        <f t="shared" si="256"/>
        <v>5.0000000000003375E-3</v>
      </c>
      <c r="B464" s="5">
        <v>-3.01</v>
      </c>
      <c r="C464" s="75">
        <v>3.46</v>
      </c>
      <c r="D464" s="75">
        <v>0.04</v>
      </c>
      <c r="G464" s="20"/>
      <c r="H464" s="85"/>
      <c r="I464" s="21"/>
      <c r="U464" s="20">
        <f t="shared" si="257"/>
        <v>-0.99382141207023444</v>
      </c>
      <c r="V464" s="20">
        <f t="shared" si="257"/>
        <v>-0.99150132464019158</v>
      </c>
      <c r="W464" s="21">
        <f t="shared" si="249"/>
        <v>4.085</v>
      </c>
      <c r="X464" s="21">
        <f t="shared" si="251"/>
        <v>4.0611111111111109</v>
      </c>
      <c r="Y464" s="26">
        <f t="shared" si="252"/>
        <v>4.0301851851851849</v>
      </c>
      <c r="Z464" s="26">
        <f t="shared" si="253"/>
        <v>-3.0925925925926023E-2</v>
      </c>
      <c r="AA464" s="65">
        <f t="shared" si="254"/>
        <v>-5.4814814814815094E-2</v>
      </c>
      <c r="AI464" s="20"/>
      <c r="AJ464" s="20"/>
      <c r="AK464" s="21"/>
      <c r="AO464" s="9"/>
      <c r="AP464" s="38"/>
      <c r="AQ464" s="9"/>
      <c r="AR464" s="9"/>
      <c r="AS464" s="9"/>
      <c r="AT464" s="9"/>
      <c r="AU464" s="9"/>
      <c r="AV464" s="9"/>
      <c r="AW464" s="9"/>
      <c r="AX464" s="9"/>
      <c r="BA464" s="9"/>
      <c r="BB464" s="9"/>
      <c r="BC464" s="9"/>
      <c r="BD464" s="38"/>
      <c r="BE464" s="9"/>
      <c r="BF464" s="9"/>
      <c r="BG464" s="9"/>
      <c r="BH464" s="9"/>
      <c r="BI464" s="9"/>
    </row>
    <row r="465" spans="1:61">
      <c r="A465" s="70">
        <f t="shared" si="256"/>
        <v>4.9999999999998934E-3</v>
      </c>
      <c r="B465" s="5">
        <v>-3.0049999999999999</v>
      </c>
      <c r="C465" s="75">
        <v>3.44</v>
      </c>
      <c r="D465" s="75">
        <v>0.04</v>
      </c>
      <c r="G465" s="20"/>
      <c r="H465" s="85"/>
      <c r="I465" s="21"/>
      <c r="U465" s="20">
        <f t="shared" si="257"/>
        <v>-0.98918123721014828</v>
      </c>
      <c r="V465" s="20">
        <f t="shared" si="257"/>
        <v>-0.98686114978010542</v>
      </c>
      <c r="W465" s="21">
        <f t="shared" si="249"/>
        <v>4.2249999999999996</v>
      </c>
      <c r="X465" s="21">
        <f t="shared" si="251"/>
        <v>4.0922222222222215</v>
      </c>
      <c r="Y465" s="26">
        <f t="shared" si="252"/>
        <v>4.0350000000000001</v>
      </c>
      <c r="Z465" s="26">
        <f t="shared" si="253"/>
        <v>-5.7222222222221397E-2</v>
      </c>
      <c r="AA465" s="65">
        <f t="shared" si="254"/>
        <v>-0.1899999999999995</v>
      </c>
      <c r="AI465" s="20"/>
      <c r="AJ465" s="20"/>
      <c r="AK465" s="21"/>
      <c r="AO465" s="9"/>
      <c r="AP465" s="38"/>
      <c r="AQ465" s="9"/>
      <c r="AR465" s="9"/>
      <c r="AS465" s="9"/>
      <c r="AT465" s="9"/>
      <c r="AU465" s="9"/>
      <c r="AV465" s="9"/>
      <c r="AW465" s="9"/>
      <c r="AX465" s="9"/>
      <c r="BA465" s="9"/>
      <c r="BB465" s="9"/>
      <c r="BC465" s="9"/>
      <c r="BD465" s="38"/>
      <c r="BE465" s="9"/>
      <c r="BF465" s="9"/>
      <c r="BG465" s="9"/>
      <c r="BH465" s="9"/>
      <c r="BI465" s="9"/>
    </row>
    <row r="466" spans="1:61">
      <c r="A466" s="70">
        <f t="shared" si="256"/>
        <v>4.9999999999998934E-3</v>
      </c>
      <c r="B466" s="5">
        <v>-3</v>
      </c>
      <c r="C466" s="75">
        <v>3.36</v>
      </c>
      <c r="D466" s="75">
        <v>0</v>
      </c>
      <c r="G466" s="20"/>
      <c r="H466" s="85"/>
      <c r="I466" s="21"/>
      <c r="U466" s="20">
        <f t="shared" si="257"/>
        <v>-0.98454106235006211</v>
      </c>
      <c r="V466" s="20">
        <f t="shared" si="257"/>
        <v>-0.98222097492001925</v>
      </c>
      <c r="W466" s="21">
        <f t="shared" si="249"/>
        <v>3.9666666666666668</v>
      </c>
      <c r="X466" s="21">
        <f t="shared" si="251"/>
        <v>3.9788888888888891</v>
      </c>
      <c r="Y466" s="26">
        <f t="shared" si="252"/>
        <v>4.0627777777777787</v>
      </c>
      <c r="Z466" s="26">
        <f t="shared" si="253"/>
        <v>8.3888888888889568E-2</v>
      </c>
      <c r="AA466" s="65">
        <f t="shared" si="254"/>
        <v>9.6111111111111924E-2</v>
      </c>
      <c r="AI466" s="20"/>
      <c r="AJ466" s="20"/>
      <c r="AK466" s="21"/>
      <c r="AO466" s="9"/>
      <c r="AP466" s="38"/>
      <c r="AQ466" s="9"/>
      <c r="AR466" s="9"/>
      <c r="AS466" s="9"/>
      <c r="AT466" s="9"/>
      <c r="AU466" s="9"/>
      <c r="AV466" s="9"/>
      <c r="AW466" s="9"/>
      <c r="AX466" s="9"/>
      <c r="BA466" s="9"/>
      <c r="BB466" s="9"/>
      <c r="BC466" s="9"/>
      <c r="BD466" s="38"/>
      <c r="BE466" s="9"/>
      <c r="BF466" s="9"/>
      <c r="BG466" s="9"/>
      <c r="BH466" s="9"/>
      <c r="BI466" s="9"/>
    </row>
    <row r="467" spans="1:61">
      <c r="A467" s="70">
        <f t="shared" si="256"/>
        <v>2.4999999999999467E-3</v>
      </c>
      <c r="B467" s="5">
        <v>-2.9975000000000001</v>
      </c>
      <c r="C467" s="75">
        <v>3.22</v>
      </c>
      <c r="D467" s="75">
        <v>0.06</v>
      </c>
      <c r="G467" s="20"/>
      <c r="H467" s="85"/>
      <c r="I467" s="21"/>
      <c r="U467" s="20">
        <f t="shared" si="257"/>
        <v>-0.97990088748997595</v>
      </c>
      <c r="V467" s="20">
        <f t="shared" si="257"/>
        <v>-0.97758080005993309</v>
      </c>
      <c r="W467" s="21">
        <f t="shared" si="249"/>
        <v>3.7450000000000001</v>
      </c>
      <c r="X467" s="21">
        <f t="shared" si="251"/>
        <v>3.8788888888888891</v>
      </c>
      <c r="Y467" s="26">
        <f t="shared" si="252"/>
        <v>4.0516666666666659</v>
      </c>
      <c r="Z467" s="26">
        <f t="shared" si="253"/>
        <v>0.17277777777777681</v>
      </c>
      <c r="AA467" s="65">
        <f t="shared" si="254"/>
        <v>0.30666666666666575</v>
      </c>
      <c r="AI467" s="20"/>
      <c r="AJ467" s="20"/>
      <c r="AK467" s="21"/>
      <c r="AO467" s="9"/>
      <c r="AP467" s="38"/>
      <c r="AQ467" s="9"/>
      <c r="AR467" s="9"/>
      <c r="AS467" s="9"/>
      <c r="AT467" s="9"/>
      <c r="AU467" s="9"/>
      <c r="AV467" s="9"/>
      <c r="AW467" s="9"/>
      <c r="AX467" s="9"/>
      <c r="BA467" s="9"/>
      <c r="BB467" s="9"/>
      <c r="BC467" s="9"/>
      <c r="BD467" s="38"/>
      <c r="BE467" s="9"/>
      <c r="BF467" s="9"/>
      <c r="BG467" s="9"/>
      <c r="BH467" s="9"/>
      <c r="BI467" s="9"/>
    </row>
    <row r="468" spans="1:61">
      <c r="A468" s="70">
        <f t="shared" si="256"/>
        <v>2.4999999999999467E-3</v>
      </c>
      <c r="B468" s="5">
        <v>-2.9950000000000001</v>
      </c>
      <c r="C468" s="75">
        <v>3.2</v>
      </c>
      <c r="D468" s="75">
        <v>7.0000000000000007E-2</v>
      </c>
      <c r="G468" s="20"/>
      <c r="H468" s="85"/>
      <c r="I468" s="21"/>
      <c r="U468" s="20">
        <f t="shared" ref="U468:V483" si="258">U467 + 0.00464017486008615</f>
        <v>-0.97526071262988978</v>
      </c>
      <c r="V468" s="20">
        <f t="shared" si="258"/>
        <v>-0.97294062519984692</v>
      </c>
      <c r="W468" s="21">
        <f t="shared" si="249"/>
        <v>3.9249999999999998</v>
      </c>
      <c r="X468" s="21">
        <f t="shared" si="251"/>
        <v>3.956666666666667</v>
      </c>
      <c r="Y468" s="26">
        <f t="shared" si="252"/>
        <v>3.99462962962963</v>
      </c>
      <c r="Z468" s="26">
        <f t="shared" si="253"/>
        <v>3.7962962962962976E-2</v>
      </c>
      <c r="AA468" s="65">
        <f t="shared" si="254"/>
        <v>6.9629629629630152E-2</v>
      </c>
      <c r="AI468" s="20"/>
      <c r="AJ468" s="20"/>
      <c r="AK468" s="21"/>
      <c r="AO468" s="9"/>
      <c r="AP468" s="38"/>
      <c r="AQ468" s="9"/>
      <c r="AR468" s="9"/>
      <c r="AS468" s="9"/>
      <c r="AT468" s="9"/>
      <c r="AU468" s="9"/>
      <c r="AV468" s="9"/>
      <c r="AW468" s="9"/>
      <c r="AX468" s="9"/>
      <c r="BA468" s="9"/>
      <c r="BB468" s="9"/>
      <c r="BC468" s="9"/>
      <c r="BD468" s="38"/>
      <c r="BE468" s="9"/>
      <c r="BF468" s="9"/>
      <c r="BG468" s="9"/>
      <c r="BH468" s="9"/>
      <c r="BI468" s="9"/>
    </row>
    <row r="469" spans="1:61">
      <c r="A469" s="70">
        <f t="shared" si="256"/>
        <v>2.4999999999999467E-3</v>
      </c>
      <c r="B469" s="5">
        <v>-2.9925000000000002</v>
      </c>
      <c r="C469" s="75">
        <v>3.21</v>
      </c>
      <c r="D469" s="75">
        <v>0.04</v>
      </c>
      <c r="G469" s="20"/>
      <c r="H469" s="85"/>
      <c r="I469" s="21"/>
      <c r="U469" s="20">
        <f t="shared" si="258"/>
        <v>-0.97062053776980362</v>
      </c>
      <c r="V469" s="20">
        <f t="shared" si="258"/>
        <v>-0.96830045033976075</v>
      </c>
      <c r="W469" s="21">
        <f t="shared" si="249"/>
        <v>4.2</v>
      </c>
      <c r="X469" s="21">
        <f t="shared" si="251"/>
        <v>4.208333333333333</v>
      </c>
      <c r="Y469" s="26">
        <f t="shared" si="252"/>
        <v>3.9192592592592592</v>
      </c>
      <c r="Z469" s="26">
        <f t="shared" si="253"/>
        <v>-0.28907407407407382</v>
      </c>
      <c r="AA469" s="65">
        <f t="shared" si="254"/>
        <v>-0.28074074074074096</v>
      </c>
      <c r="AI469" s="20"/>
      <c r="AJ469" s="20"/>
      <c r="AK469" s="21"/>
      <c r="AO469" s="9"/>
      <c r="AP469" s="38"/>
      <c r="AQ469" s="9"/>
      <c r="AR469" s="9"/>
      <c r="AS469" s="9"/>
      <c r="AT469" s="9"/>
      <c r="AU469" s="9"/>
      <c r="AV469" s="9"/>
      <c r="AW469" s="9"/>
      <c r="AX469" s="9"/>
      <c r="BA469" s="9"/>
      <c r="BB469" s="9"/>
      <c r="BC469" s="9"/>
      <c r="BD469" s="38"/>
      <c r="BE469" s="9"/>
      <c r="BF469" s="9"/>
      <c r="BG469" s="9"/>
      <c r="BH469" s="9"/>
      <c r="BI469" s="9"/>
    </row>
    <row r="470" spans="1:61">
      <c r="A470" s="70">
        <f t="shared" si="256"/>
        <v>2.4999999999999467E-3</v>
      </c>
      <c r="B470" s="5">
        <v>-2.99</v>
      </c>
      <c r="C470" s="75">
        <v>3.18</v>
      </c>
      <c r="D470" s="75">
        <v>7.0000000000000007E-2</v>
      </c>
      <c r="G470" s="20"/>
      <c r="H470" s="85"/>
      <c r="I470" s="21"/>
      <c r="U470" s="20">
        <f t="shared" si="258"/>
        <v>-0.96598036290971745</v>
      </c>
      <c r="V470" s="20">
        <f t="shared" si="258"/>
        <v>-0.96366027547967459</v>
      </c>
      <c r="W470" s="21">
        <f t="shared" si="249"/>
        <v>4.5</v>
      </c>
      <c r="X470" s="21">
        <f t="shared" si="251"/>
        <v>4.2149999999999999</v>
      </c>
      <c r="Y470" s="26">
        <f t="shared" si="252"/>
        <v>3.849814814814815</v>
      </c>
      <c r="Z470" s="26">
        <f t="shared" si="253"/>
        <v>-0.36518518518518484</v>
      </c>
      <c r="AA470" s="65">
        <f t="shared" si="254"/>
        <v>-0.65018518518518498</v>
      </c>
      <c r="AI470" s="20"/>
      <c r="AJ470" s="20"/>
      <c r="AK470" s="21"/>
      <c r="AO470" s="9"/>
      <c r="AP470" s="38"/>
      <c r="AQ470" s="9"/>
      <c r="AR470" s="9"/>
      <c r="AS470" s="9"/>
      <c r="AT470" s="9"/>
      <c r="AU470" s="9"/>
      <c r="AV470" s="9"/>
      <c r="AW470" s="9"/>
      <c r="AX470" s="9"/>
      <c r="BA470" s="9"/>
      <c r="BB470" s="9"/>
      <c r="BC470" s="9"/>
      <c r="BD470" s="38"/>
      <c r="BE470" s="9"/>
      <c r="BF470" s="9"/>
      <c r="BG470" s="9"/>
      <c r="BH470" s="9"/>
      <c r="BI470" s="9"/>
    </row>
    <row r="471" spans="1:61">
      <c r="A471" s="70">
        <f t="shared" si="256"/>
        <v>2.5000000000003908E-3</v>
      </c>
      <c r="B471" s="5">
        <v>-2.9874999999999998</v>
      </c>
      <c r="C471" s="75">
        <v>3.15</v>
      </c>
      <c r="D471" s="75">
        <v>0.06</v>
      </c>
      <c r="G471" s="20"/>
      <c r="H471" s="85"/>
      <c r="I471" s="21"/>
      <c r="U471" s="20">
        <f t="shared" si="258"/>
        <v>-0.96134018804963128</v>
      </c>
      <c r="V471" s="20">
        <f t="shared" si="258"/>
        <v>-0.95902010061958842</v>
      </c>
      <c r="W471" s="21">
        <f t="shared" ref="W471:W534" si="259">AVERAGEIFS(d18O,KyrBP,"&gt;"&amp;U471,KyrBP,"&lt;="&amp;U472)</f>
        <v>3.9450000000000003</v>
      </c>
      <c r="X471" s="21">
        <f t="shared" si="251"/>
        <v>3.9350000000000001</v>
      </c>
      <c r="Y471" s="26">
        <f t="shared" si="252"/>
        <v>3.8301851851851847</v>
      </c>
      <c r="Z471" s="26">
        <f t="shared" si="253"/>
        <v>-0.10481481481481536</v>
      </c>
      <c r="AA471" s="65">
        <f t="shared" si="254"/>
        <v>-0.11481481481481559</v>
      </c>
      <c r="AI471" s="20"/>
      <c r="AJ471" s="20"/>
      <c r="AK471" s="21"/>
      <c r="AO471" s="9"/>
      <c r="AP471" s="38"/>
      <c r="AQ471" s="9"/>
      <c r="AR471" s="9"/>
      <c r="AS471" s="9"/>
      <c r="AT471" s="9"/>
      <c r="AU471" s="9"/>
      <c r="AV471" s="9"/>
      <c r="AW471" s="9"/>
      <c r="AX471" s="9"/>
      <c r="BA471" s="9"/>
      <c r="BB471" s="9"/>
      <c r="BC471" s="9"/>
      <c r="BD471" s="38"/>
      <c r="BE471" s="9"/>
      <c r="BF471" s="9"/>
      <c r="BG471" s="9"/>
      <c r="BH471" s="9"/>
      <c r="BI471" s="9"/>
    </row>
    <row r="472" spans="1:61">
      <c r="A472" s="70">
        <f t="shared" si="256"/>
        <v>2.4999999999999467E-3</v>
      </c>
      <c r="B472" s="5">
        <v>-2.9849999999999999</v>
      </c>
      <c r="C472" s="75">
        <v>3.07</v>
      </c>
      <c r="D472" s="75">
        <v>0.06</v>
      </c>
      <c r="G472" s="20"/>
      <c r="H472" s="85"/>
      <c r="I472" s="21"/>
      <c r="U472" s="20">
        <f t="shared" si="258"/>
        <v>-0.95670001318954512</v>
      </c>
      <c r="V472" s="20">
        <f t="shared" si="258"/>
        <v>-0.95437992575950226</v>
      </c>
      <c r="W472" s="21">
        <f t="shared" si="259"/>
        <v>3.3600000000000003</v>
      </c>
      <c r="X472" s="21">
        <f t="shared" si="251"/>
        <v>3.5705555555555559</v>
      </c>
      <c r="Y472" s="26">
        <f t="shared" si="252"/>
        <v>3.8533333333333335</v>
      </c>
      <c r="Z472" s="26">
        <f t="shared" si="253"/>
        <v>0.28277777777777757</v>
      </c>
      <c r="AA472" s="65">
        <f t="shared" si="254"/>
        <v>0.49333333333333318</v>
      </c>
      <c r="AI472" s="20"/>
      <c r="AJ472" s="20"/>
      <c r="AK472" s="21"/>
      <c r="AO472" s="9"/>
      <c r="AP472" s="38"/>
      <c r="AQ472" s="9"/>
      <c r="AR472" s="9"/>
      <c r="AS472" s="9"/>
      <c r="AT472" s="9"/>
      <c r="AU472" s="9"/>
      <c r="AV472" s="9"/>
      <c r="AW472" s="9"/>
      <c r="AX472" s="9"/>
      <c r="BA472" s="9"/>
      <c r="BB472" s="9"/>
      <c r="BC472" s="9"/>
      <c r="BD472" s="38"/>
      <c r="BE472" s="9"/>
      <c r="BF472" s="9"/>
      <c r="BG472" s="9"/>
      <c r="BH472" s="9"/>
      <c r="BI472" s="9"/>
    </row>
    <row r="473" spans="1:61">
      <c r="A473" s="70">
        <f t="shared" si="256"/>
        <v>2.4999999999999467E-3</v>
      </c>
      <c r="B473" s="5">
        <v>-2.9824999999999999</v>
      </c>
      <c r="C473" s="75">
        <v>3.26</v>
      </c>
      <c r="D473" s="75">
        <v>0.06</v>
      </c>
      <c r="G473" s="20"/>
      <c r="H473" s="85"/>
      <c r="I473" s="21"/>
      <c r="U473" s="20">
        <f t="shared" si="258"/>
        <v>-0.95205983832945895</v>
      </c>
      <c r="V473" s="20">
        <f t="shared" si="258"/>
        <v>-0.94973975089941609</v>
      </c>
      <c r="W473" s="21">
        <f t="shared" si="259"/>
        <v>3.4066666666666667</v>
      </c>
      <c r="X473" s="21">
        <f t="shared" si="251"/>
        <v>3.4555555555555557</v>
      </c>
      <c r="Y473" s="26">
        <f t="shared" si="252"/>
        <v>3.8711111111111105</v>
      </c>
      <c r="Z473" s="26">
        <f t="shared" si="253"/>
        <v>0.41555555555555479</v>
      </c>
      <c r="AA473" s="65">
        <f t="shared" si="254"/>
        <v>0.46444444444444377</v>
      </c>
      <c r="AI473" s="20"/>
      <c r="AJ473" s="20"/>
      <c r="AK473" s="21"/>
      <c r="AO473" s="9"/>
      <c r="AP473" s="38"/>
      <c r="AQ473" s="9"/>
      <c r="AR473" s="9"/>
      <c r="AS473" s="9"/>
      <c r="AT473" s="9"/>
      <c r="AU473" s="9"/>
      <c r="AV473" s="9"/>
      <c r="AW473" s="9"/>
      <c r="AX473" s="9"/>
      <c r="BA473" s="9"/>
      <c r="BB473" s="9"/>
      <c r="BC473" s="9"/>
      <c r="BD473" s="38"/>
      <c r="BE473" s="9"/>
      <c r="BF473" s="9"/>
      <c r="BG473" s="9"/>
      <c r="BH473" s="9"/>
      <c r="BI473" s="9"/>
    </row>
    <row r="474" spans="1:61">
      <c r="A474" s="70">
        <f t="shared" si="256"/>
        <v>2.4999999999999467E-3</v>
      </c>
      <c r="B474" s="5">
        <v>-2.98</v>
      </c>
      <c r="C474" s="75">
        <v>3.45</v>
      </c>
      <c r="D474" s="75">
        <v>7.0000000000000007E-2</v>
      </c>
      <c r="G474" s="20"/>
      <c r="H474" s="85"/>
      <c r="I474" s="21"/>
      <c r="U474" s="20">
        <f t="shared" si="258"/>
        <v>-0.94741966346937279</v>
      </c>
      <c r="V474" s="20">
        <f t="shared" si="258"/>
        <v>-0.94509957603932992</v>
      </c>
      <c r="W474" s="21">
        <f t="shared" si="259"/>
        <v>3.5999999999999996</v>
      </c>
      <c r="X474" s="21">
        <f t="shared" si="251"/>
        <v>3.5988888888888888</v>
      </c>
      <c r="Y474" s="26">
        <f t="shared" si="252"/>
        <v>3.8844444444444446</v>
      </c>
      <c r="Z474" s="26">
        <f t="shared" si="253"/>
        <v>0.28555555555555578</v>
      </c>
      <c r="AA474" s="65">
        <f t="shared" si="254"/>
        <v>0.28444444444444494</v>
      </c>
      <c r="AI474" s="20"/>
      <c r="AJ474" s="20"/>
      <c r="AK474" s="21"/>
      <c r="AO474" s="9"/>
      <c r="AP474" s="38"/>
      <c r="AQ474" s="9"/>
      <c r="AR474" s="9"/>
      <c r="AS474" s="9"/>
      <c r="AT474" s="9"/>
      <c r="AU474" s="9"/>
      <c r="AV474" s="9"/>
      <c r="AW474" s="9"/>
      <c r="AX474" s="9"/>
      <c r="BA474" s="9"/>
      <c r="BB474" s="9"/>
      <c r="BC474" s="9"/>
      <c r="BD474" s="38"/>
      <c r="BE474" s="9"/>
      <c r="BF474" s="9"/>
      <c r="BG474" s="9"/>
      <c r="BH474" s="9"/>
      <c r="BI474" s="9"/>
    </row>
    <row r="475" spans="1:61">
      <c r="A475" s="70">
        <f t="shared" si="256"/>
        <v>2.4999999999999467E-3</v>
      </c>
      <c r="B475" s="5">
        <v>-2.9775</v>
      </c>
      <c r="C475" s="75">
        <v>3.43</v>
      </c>
      <c r="D475" s="75">
        <v>0.04</v>
      </c>
      <c r="G475" s="20"/>
      <c r="H475" s="85"/>
      <c r="I475" s="21"/>
      <c r="U475" s="20">
        <f t="shared" si="258"/>
        <v>-0.94277948860928662</v>
      </c>
      <c r="V475" s="20">
        <f t="shared" si="258"/>
        <v>-0.94045940117924376</v>
      </c>
      <c r="W475" s="21">
        <f t="shared" si="259"/>
        <v>3.79</v>
      </c>
      <c r="X475" s="21">
        <f t="shared" si="251"/>
        <v>3.7811111111111111</v>
      </c>
      <c r="Y475" s="26">
        <f t="shared" si="252"/>
        <v>3.8840740740740745</v>
      </c>
      <c r="Z475" s="26">
        <f t="shared" si="253"/>
        <v>0.10296296296296337</v>
      </c>
      <c r="AA475" s="65">
        <f t="shared" si="254"/>
        <v>9.4074074074074421E-2</v>
      </c>
      <c r="AI475" s="20"/>
      <c r="AJ475" s="20"/>
      <c r="AK475" s="21"/>
      <c r="AO475" s="9"/>
      <c r="AP475" s="38"/>
      <c r="AQ475" s="9"/>
      <c r="AR475" s="9"/>
      <c r="AS475" s="9"/>
      <c r="AT475" s="9"/>
      <c r="AU475" s="9"/>
      <c r="AV475" s="9"/>
      <c r="AW475" s="9"/>
      <c r="AX475" s="9"/>
      <c r="BA475" s="9"/>
      <c r="BB475" s="9"/>
      <c r="BC475" s="9"/>
      <c r="BD475" s="38"/>
      <c r="BE475" s="9"/>
      <c r="BF475" s="9"/>
      <c r="BG475" s="9"/>
      <c r="BH475" s="9"/>
      <c r="BI475" s="9"/>
    </row>
    <row r="476" spans="1:61">
      <c r="A476" s="70">
        <f t="shared" si="256"/>
        <v>2.4999999999999467E-3</v>
      </c>
      <c r="B476" s="5">
        <v>-2.9750000000000001</v>
      </c>
      <c r="C476" s="75">
        <v>3.48</v>
      </c>
      <c r="D476" s="75">
        <v>0.06</v>
      </c>
      <c r="G476" s="20"/>
      <c r="H476" s="85"/>
      <c r="I476" s="21"/>
      <c r="U476" s="20">
        <f t="shared" si="258"/>
        <v>-0.93813931374920045</v>
      </c>
      <c r="V476" s="20">
        <f t="shared" si="258"/>
        <v>-0.93581922631915759</v>
      </c>
      <c r="W476" s="21">
        <f t="shared" si="259"/>
        <v>3.9533333333333331</v>
      </c>
      <c r="X476" s="21">
        <f t="shared" si="251"/>
        <v>3.9427777777777777</v>
      </c>
      <c r="Y476" s="26">
        <f t="shared" si="252"/>
        <v>3.9140740740740743</v>
      </c>
      <c r="Z476" s="26">
        <f t="shared" si="253"/>
        <v>-2.8703703703703454E-2</v>
      </c>
      <c r="AA476" s="65">
        <f t="shared" si="254"/>
        <v>-3.9259259259258883E-2</v>
      </c>
      <c r="AI476" s="20"/>
      <c r="AJ476" s="20"/>
      <c r="AK476" s="21"/>
      <c r="AO476" s="9"/>
      <c r="AP476" s="38"/>
      <c r="AQ476" s="9"/>
      <c r="AR476" s="9"/>
      <c r="AS476" s="9"/>
      <c r="AT476" s="9"/>
      <c r="AU476" s="9"/>
      <c r="AV476" s="9"/>
      <c r="AW476" s="9"/>
      <c r="AX476" s="9"/>
      <c r="BA476" s="9"/>
      <c r="BB476" s="9"/>
      <c r="BC476" s="9"/>
      <c r="BD476" s="38"/>
      <c r="BE476" s="9"/>
      <c r="BF476" s="9"/>
      <c r="BG476" s="9"/>
      <c r="BH476" s="9"/>
      <c r="BI476" s="9"/>
    </row>
    <row r="477" spans="1:61">
      <c r="A477" s="70">
        <f t="shared" si="256"/>
        <v>2.4999999999999467E-3</v>
      </c>
      <c r="B477" s="5">
        <v>-2.9725000000000001</v>
      </c>
      <c r="C477" s="75">
        <v>3.33</v>
      </c>
      <c r="D477" s="75">
        <v>0.04</v>
      </c>
      <c r="G477" s="20"/>
      <c r="H477" s="85"/>
      <c r="I477" s="21"/>
      <c r="U477" s="20">
        <f t="shared" si="258"/>
        <v>-0.93349913888911429</v>
      </c>
      <c r="V477" s="20">
        <f t="shared" si="258"/>
        <v>-0.93117905145907143</v>
      </c>
      <c r="W477" s="21">
        <f t="shared" si="259"/>
        <v>4.085</v>
      </c>
      <c r="X477" s="21">
        <f t="shared" si="251"/>
        <v>4.1194444444444445</v>
      </c>
      <c r="Y477" s="26">
        <f t="shared" si="252"/>
        <v>3.9918518518518522</v>
      </c>
      <c r="Z477" s="26">
        <f t="shared" si="253"/>
        <v>-0.12759259259259226</v>
      </c>
      <c r="AA477" s="65">
        <f t="shared" si="254"/>
        <v>-9.3148148148147758E-2</v>
      </c>
      <c r="AI477" s="20"/>
      <c r="AJ477" s="20"/>
      <c r="AK477" s="21"/>
      <c r="AO477" s="9"/>
      <c r="AP477" s="38"/>
      <c r="AQ477" s="9"/>
      <c r="AR477" s="9"/>
      <c r="AS477" s="9"/>
      <c r="AT477" s="9"/>
      <c r="AU477" s="9"/>
      <c r="AV477" s="9"/>
      <c r="AW477" s="9"/>
      <c r="AX477" s="9"/>
      <c r="BA477" s="9"/>
      <c r="BB477" s="9"/>
      <c r="BC477" s="9"/>
      <c r="BD477" s="38"/>
      <c r="BE477" s="9"/>
      <c r="BF477" s="9"/>
      <c r="BG477" s="9"/>
      <c r="BH477" s="9"/>
      <c r="BI477" s="9"/>
    </row>
    <row r="478" spans="1:61">
      <c r="A478" s="70">
        <f t="shared" si="256"/>
        <v>2.4999999999999467E-3</v>
      </c>
      <c r="B478" s="5">
        <v>-2.97</v>
      </c>
      <c r="C478" s="75">
        <v>3.3</v>
      </c>
      <c r="D478" s="75">
        <v>0.06</v>
      </c>
      <c r="G478" s="20"/>
      <c r="H478" s="85"/>
      <c r="I478" s="21"/>
      <c r="U478" s="20">
        <f t="shared" si="258"/>
        <v>-0.92885896402902812</v>
      </c>
      <c r="V478" s="20">
        <f t="shared" si="258"/>
        <v>-0.92653887659898526</v>
      </c>
      <c r="W478" s="21">
        <f t="shared" si="259"/>
        <v>4.32</v>
      </c>
      <c r="X478" s="21">
        <f t="shared" si="251"/>
        <v>4.3005555555555555</v>
      </c>
      <c r="Y478" s="26">
        <f t="shared" si="252"/>
        <v>4.0614814814814819</v>
      </c>
      <c r="Z478" s="26">
        <f t="shared" si="253"/>
        <v>-0.23907407407407355</v>
      </c>
      <c r="AA478" s="65">
        <f t="shared" si="254"/>
        <v>-0.25851851851851837</v>
      </c>
      <c r="AI478" s="20"/>
      <c r="AJ478" s="20"/>
      <c r="AK478" s="21"/>
      <c r="AO478" s="9"/>
      <c r="AP478" s="38"/>
      <c r="AQ478" s="9"/>
      <c r="AR478" s="9"/>
      <c r="AS478" s="9"/>
      <c r="AT478" s="9"/>
      <c r="AU478" s="9"/>
      <c r="AV478" s="9"/>
      <c r="AW478" s="9"/>
      <c r="AX478" s="9"/>
      <c r="BA478" s="9"/>
      <c r="BB478" s="9"/>
      <c r="BC478" s="9"/>
      <c r="BD478" s="38"/>
      <c r="BE478" s="9"/>
      <c r="BF478" s="9"/>
      <c r="BG478" s="9"/>
      <c r="BH478" s="9"/>
      <c r="BI478" s="9"/>
    </row>
    <row r="479" spans="1:61">
      <c r="A479" s="70">
        <f t="shared" si="256"/>
        <v>2.5000000000003908E-3</v>
      </c>
      <c r="B479" s="5">
        <v>-2.9674999999999998</v>
      </c>
      <c r="C479" s="75">
        <v>3.35</v>
      </c>
      <c r="D479" s="75">
        <v>0.06</v>
      </c>
      <c r="G479" s="20"/>
      <c r="H479" s="85"/>
      <c r="I479" s="21"/>
      <c r="U479" s="20">
        <f t="shared" si="258"/>
        <v>-0.92421878916894196</v>
      </c>
      <c r="V479" s="20">
        <f t="shared" si="258"/>
        <v>-0.9218987017388991</v>
      </c>
      <c r="W479" s="21">
        <f t="shared" si="259"/>
        <v>4.496666666666667</v>
      </c>
      <c r="X479" s="21">
        <f t="shared" si="251"/>
        <v>4.3438888888888885</v>
      </c>
      <c r="Y479" s="26">
        <f t="shared" si="252"/>
        <v>4.1231481481481485</v>
      </c>
      <c r="Z479" s="26">
        <f t="shared" si="253"/>
        <v>-0.22074074074074002</v>
      </c>
      <c r="AA479" s="65">
        <f t="shared" si="254"/>
        <v>-0.37351851851851858</v>
      </c>
      <c r="AI479" s="20"/>
      <c r="AJ479" s="20"/>
      <c r="AK479" s="21"/>
      <c r="AO479" s="9"/>
      <c r="AP479" s="38"/>
      <c r="AQ479" s="9"/>
      <c r="AR479" s="9"/>
      <c r="AS479" s="9"/>
      <c r="AT479" s="9"/>
      <c r="AU479" s="9"/>
      <c r="AV479" s="9"/>
      <c r="AW479" s="9"/>
      <c r="AX479" s="9"/>
      <c r="BA479" s="9"/>
      <c r="BB479" s="9"/>
      <c r="BC479" s="9"/>
      <c r="BD479" s="38"/>
      <c r="BE479" s="9"/>
      <c r="BF479" s="9"/>
      <c r="BG479" s="9"/>
      <c r="BH479" s="9"/>
      <c r="BI479" s="9"/>
    </row>
    <row r="480" spans="1:61">
      <c r="A480" s="70">
        <f t="shared" si="256"/>
        <v>2.4999999999999467E-3</v>
      </c>
      <c r="B480" s="5">
        <v>-2.9649999999999999</v>
      </c>
      <c r="C480" s="75">
        <v>3.16</v>
      </c>
      <c r="D480" s="75">
        <v>0.05</v>
      </c>
      <c r="G480" s="20"/>
      <c r="H480" s="85"/>
      <c r="I480" s="21"/>
      <c r="U480" s="20">
        <f t="shared" si="258"/>
        <v>-0.91957861430885579</v>
      </c>
      <c r="V480" s="20">
        <f t="shared" si="258"/>
        <v>-0.91725852687881293</v>
      </c>
      <c r="W480" s="21">
        <f t="shared" si="259"/>
        <v>4.2149999999999999</v>
      </c>
      <c r="X480" s="21">
        <f t="shared" si="251"/>
        <v>4.2572222222222225</v>
      </c>
      <c r="Y480" s="26">
        <f t="shared" si="252"/>
        <v>4.1809259259259264</v>
      </c>
      <c r="Z480" s="26">
        <f t="shared" si="253"/>
        <v>-7.6296296296296084E-2</v>
      </c>
      <c r="AA480" s="65">
        <f t="shared" si="254"/>
        <v>-3.4074074074073479E-2</v>
      </c>
      <c r="AI480" s="20"/>
      <c r="AJ480" s="20"/>
      <c r="AK480" s="21"/>
      <c r="AO480" s="9"/>
      <c r="AP480" s="38"/>
      <c r="AQ480" s="9"/>
      <c r="AR480" s="9"/>
      <c r="AS480" s="9"/>
      <c r="AT480" s="9"/>
      <c r="AU480" s="9"/>
      <c r="AV480" s="9"/>
      <c r="AW480" s="9"/>
      <c r="AX480" s="9"/>
      <c r="BA480" s="9"/>
      <c r="BB480" s="9"/>
      <c r="BC480" s="9"/>
      <c r="BD480" s="38"/>
      <c r="BE480" s="9"/>
      <c r="BF480" s="9"/>
      <c r="BG480" s="9"/>
      <c r="BH480" s="9"/>
      <c r="BI480" s="9"/>
    </row>
    <row r="481" spans="1:61">
      <c r="A481" s="70">
        <f t="shared" si="256"/>
        <v>2.4999999999999467E-3</v>
      </c>
      <c r="B481" s="5">
        <v>-2.9624999999999999</v>
      </c>
      <c r="C481" s="75">
        <v>3.18</v>
      </c>
      <c r="D481" s="75">
        <v>0.06</v>
      </c>
      <c r="G481" s="20"/>
      <c r="H481" s="85"/>
      <c r="I481" s="21"/>
      <c r="U481" s="20">
        <f t="shared" si="258"/>
        <v>-0.91493843944876962</v>
      </c>
      <c r="V481" s="20">
        <f t="shared" si="258"/>
        <v>-0.91261835201872676</v>
      </c>
      <c r="W481" s="21">
        <f t="shared" si="259"/>
        <v>4.0600000000000005</v>
      </c>
      <c r="X481" s="21">
        <f t="shared" si="251"/>
        <v>4.1027777777777779</v>
      </c>
      <c r="Y481" s="26">
        <f t="shared" si="252"/>
        <v>4.2279629629629634</v>
      </c>
      <c r="Z481" s="26">
        <f t="shared" si="253"/>
        <v>0.12518518518518551</v>
      </c>
      <c r="AA481" s="65">
        <f t="shared" si="254"/>
        <v>0.16796296296296287</v>
      </c>
      <c r="AI481" s="20"/>
      <c r="AJ481" s="20"/>
      <c r="AK481" s="21"/>
      <c r="AO481" s="9"/>
      <c r="AP481" s="38"/>
      <c r="AQ481" s="9"/>
      <c r="AR481" s="9"/>
      <c r="AS481" s="9"/>
      <c r="AT481" s="9"/>
      <c r="AU481" s="9"/>
      <c r="AV481" s="9"/>
      <c r="AW481" s="9"/>
      <c r="AX481" s="9"/>
      <c r="BA481" s="9"/>
      <c r="BB481" s="9"/>
      <c r="BC481" s="9"/>
      <c r="BD481" s="38"/>
      <c r="BE481" s="9"/>
      <c r="BF481" s="9"/>
      <c r="BG481" s="9"/>
      <c r="BH481" s="9"/>
      <c r="BI481" s="9"/>
    </row>
    <row r="482" spans="1:61">
      <c r="A482" s="70">
        <f t="shared" si="256"/>
        <v>2.4999999999999467E-3</v>
      </c>
      <c r="B482" s="5">
        <v>-2.96</v>
      </c>
      <c r="C482" s="75">
        <v>3.08</v>
      </c>
      <c r="D482" s="75">
        <v>0.08</v>
      </c>
      <c r="G482" s="20"/>
      <c r="H482" s="85"/>
      <c r="I482" s="21"/>
      <c r="U482" s="20">
        <f t="shared" si="258"/>
        <v>-0.91029826458868346</v>
      </c>
      <c r="V482" s="20">
        <f t="shared" si="258"/>
        <v>-0.9079781771586406</v>
      </c>
      <c r="W482" s="21">
        <f t="shared" si="259"/>
        <v>4.0333333333333341</v>
      </c>
      <c r="X482" s="21">
        <f t="shared" si="251"/>
        <v>4.0827777777777774</v>
      </c>
      <c r="Y482" s="26">
        <f t="shared" si="252"/>
        <v>4.2651851851851852</v>
      </c>
      <c r="Z482" s="26">
        <f t="shared" si="253"/>
        <v>0.1824074074074078</v>
      </c>
      <c r="AA482" s="65">
        <f t="shared" si="254"/>
        <v>0.23185185185185109</v>
      </c>
      <c r="AI482" s="20"/>
      <c r="AJ482" s="20"/>
      <c r="AK482" s="21"/>
      <c r="AO482" s="9"/>
      <c r="AP482" s="38"/>
      <c r="AQ482" s="9"/>
      <c r="AR482" s="9"/>
      <c r="AS482" s="9"/>
      <c r="AT482" s="9"/>
      <c r="AU482" s="9"/>
      <c r="AV482" s="9"/>
      <c r="AW482" s="9"/>
      <c r="AX482" s="9"/>
      <c r="BA482" s="9"/>
      <c r="BB482" s="9"/>
      <c r="BC482" s="9"/>
      <c r="BD482" s="38"/>
      <c r="BE482" s="9"/>
      <c r="BF482" s="9"/>
      <c r="BG482" s="9"/>
      <c r="BH482" s="9"/>
      <c r="BI482" s="9"/>
    </row>
    <row r="483" spans="1:61">
      <c r="A483" s="70">
        <f t="shared" si="256"/>
        <v>2.4999999999999467E-3</v>
      </c>
      <c r="B483" s="5">
        <v>-2.9575</v>
      </c>
      <c r="C483" s="75">
        <v>3.23</v>
      </c>
      <c r="D483" s="75">
        <v>0.06</v>
      </c>
      <c r="G483" s="20"/>
      <c r="H483" s="85"/>
      <c r="I483" s="21"/>
      <c r="U483" s="20">
        <f t="shared" si="258"/>
        <v>-0.90565808972859729</v>
      </c>
      <c r="V483" s="20">
        <f t="shared" si="258"/>
        <v>-0.90333800229855443</v>
      </c>
      <c r="W483" s="21">
        <f t="shared" si="259"/>
        <v>4.1549999999999994</v>
      </c>
      <c r="X483" s="21">
        <f t="shared" si="251"/>
        <v>4.1661111111111113</v>
      </c>
      <c r="Y483" s="26">
        <f t="shared" si="252"/>
        <v>4.2818518518518518</v>
      </c>
      <c r="Z483" s="26">
        <f t="shared" si="253"/>
        <v>0.11574074074074048</v>
      </c>
      <c r="AA483" s="65">
        <f t="shared" si="254"/>
        <v>0.12685185185185244</v>
      </c>
      <c r="AI483" s="20"/>
      <c r="AJ483" s="20"/>
      <c r="AK483" s="21"/>
      <c r="AO483" s="9"/>
      <c r="AP483" s="38"/>
      <c r="AQ483" s="9"/>
      <c r="AR483" s="9"/>
      <c r="AS483" s="9"/>
      <c r="AT483" s="9"/>
      <c r="AU483" s="9"/>
      <c r="AV483" s="9"/>
      <c r="AW483" s="9"/>
      <c r="AX483" s="9"/>
      <c r="BA483" s="9"/>
      <c r="BB483" s="9"/>
      <c r="BC483" s="9"/>
      <c r="BD483" s="38"/>
      <c r="BE483" s="9"/>
      <c r="BF483" s="9"/>
      <c r="BG483" s="9"/>
      <c r="BH483" s="9"/>
      <c r="BI483" s="9"/>
    </row>
    <row r="484" spans="1:61">
      <c r="A484" s="70">
        <f t="shared" si="256"/>
        <v>2.4999999999999467E-3</v>
      </c>
      <c r="B484" s="5">
        <v>-2.9550000000000001</v>
      </c>
      <c r="C484" s="75">
        <v>3.16</v>
      </c>
      <c r="D484" s="75">
        <v>0.05</v>
      </c>
      <c r="G484" s="20"/>
      <c r="H484" s="85"/>
      <c r="I484" s="21"/>
      <c r="U484" s="20">
        <f t="shared" ref="U484:V499" si="260">U483 + 0.00464017486008615</f>
        <v>-0.90101791486851113</v>
      </c>
      <c r="V484" s="20">
        <f t="shared" si="260"/>
        <v>-0.89869782743846827</v>
      </c>
      <c r="W484" s="21">
        <f t="shared" si="259"/>
        <v>4.3100000000000005</v>
      </c>
      <c r="X484" s="21">
        <f t="shared" ref="X484:X547" si="261">AVERAGE(W483:W485)</f>
        <v>4.2805555555555559</v>
      </c>
      <c r="Y484" s="26">
        <f t="shared" ref="Y484:Y547" si="262">AVERAGE(W480:W488)</f>
        <v>4.2892592592592589</v>
      </c>
      <c r="Z484" s="26">
        <f t="shared" ref="Z484:Z547" si="263">Y484-X484</f>
        <v>8.7037037037029918E-3</v>
      </c>
      <c r="AA484" s="65">
        <f t="shared" ref="AA484:AA547" si="264">Y484-W484</f>
        <v>-2.0740740740741614E-2</v>
      </c>
      <c r="AI484" s="20"/>
      <c r="AJ484" s="20"/>
      <c r="AK484" s="21"/>
      <c r="AO484" s="9"/>
      <c r="AP484" s="38"/>
      <c r="AQ484" s="9"/>
      <c r="AR484" s="9"/>
      <c r="AS484" s="9"/>
      <c r="AT484" s="9"/>
      <c r="AU484" s="9"/>
      <c r="AV484" s="9"/>
      <c r="AW484" s="9"/>
      <c r="AX484" s="9"/>
      <c r="BA484" s="9"/>
      <c r="BB484" s="9"/>
      <c r="BC484" s="9"/>
      <c r="BD484" s="38"/>
      <c r="BE484" s="9"/>
      <c r="BF484" s="9"/>
      <c r="BG484" s="9"/>
      <c r="BH484" s="9"/>
      <c r="BI484" s="9"/>
    </row>
    <row r="485" spans="1:61">
      <c r="A485" s="70">
        <f t="shared" si="256"/>
        <v>2.4999999999999467E-3</v>
      </c>
      <c r="B485" s="5">
        <v>-2.9525000000000001</v>
      </c>
      <c r="C485" s="75">
        <v>2.92</v>
      </c>
      <c r="D485" s="75">
        <v>7.0000000000000007E-2</v>
      </c>
      <c r="G485" s="20"/>
      <c r="H485" s="85"/>
      <c r="I485" s="21"/>
      <c r="U485" s="20">
        <f t="shared" si="260"/>
        <v>-0.89637774000842496</v>
      </c>
      <c r="V485" s="20">
        <f t="shared" si="260"/>
        <v>-0.8940576525783821</v>
      </c>
      <c r="W485" s="21">
        <f t="shared" si="259"/>
        <v>4.3766666666666669</v>
      </c>
      <c r="X485" s="21">
        <f t="shared" si="261"/>
        <v>4.3688888888888888</v>
      </c>
      <c r="Y485" s="26">
        <f t="shared" si="262"/>
        <v>4.3414814814814822</v>
      </c>
      <c r="Z485" s="26">
        <f t="shared" si="263"/>
        <v>-2.7407407407406659E-2</v>
      </c>
      <c r="AA485" s="65">
        <f t="shared" si="264"/>
        <v>-3.5185185185184764E-2</v>
      </c>
      <c r="AI485" s="20"/>
      <c r="AJ485" s="20"/>
      <c r="AK485" s="21"/>
      <c r="AO485" s="9"/>
      <c r="AP485" s="38"/>
      <c r="AQ485" s="9"/>
      <c r="AR485" s="9"/>
      <c r="AS485" s="9"/>
      <c r="AT485" s="9"/>
      <c r="AU485" s="9"/>
      <c r="AV485" s="9"/>
      <c r="AW485" s="9"/>
      <c r="AX485" s="9"/>
      <c r="BA485" s="9"/>
      <c r="BB485" s="9"/>
      <c r="BC485" s="9"/>
      <c r="BD485" s="38"/>
      <c r="BE485" s="9"/>
      <c r="BF485" s="9"/>
      <c r="BG485" s="9"/>
      <c r="BH485" s="9"/>
      <c r="BI485" s="9"/>
    </row>
    <row r="486" spans="1:61">
      <c r="A486" s="70">
        <f t="shared" si="256"/>
        <v>2.4999999999999467E-3</v>
      </c>
      <c r="B486" s="5">
        <v>-2.95</v>
      </c>
      <c r="C486" s="75">
        <v>2.93</v>
      </c>
      <c r="D486" s="75">
        <v>0.06</v>
      </c>
      <c r="G486" s="20"/>
      <c r="H486" s="85"/>
      <c r="I486" s="21"/>
      <c r="U486" s="20">
        <f t="shared" si="260"/>
        <v>-0.8917375651483388</v>
      </c>
      <c r="V486" s="20">
        <f t="shared" si="260"/>
        <v>-0.88941747771829593</v>
      </c>
      <c r="W486" s="21">
        <f t="shared" si="259"/>
        <v>4.42</v>
      </c>
      <c r="X486" s="21">
        <f t="shared" si="261"/>
        <v>4.4222222222222216</v>
      </c>
      <c r="Y486" s="26">
        <f t="shared" si="262"/>
        <v>4.4003703703703714</v>
      </c>
      <c r="Z486" s="26">
        <f t="shared" si="263"/>
        <v>-2.1851851851850235E-2</v>
      </c>
      <c r="AA486" s="65">
        <f t="shared" si="264"/>
        <v>-1.9629629629628553E-2</v>
      </c>
      <c r="AI486" s="20"/>
      <c r="AJ486" s="20"/>
      <c r="AK486" s="21"/>
      <c r="AO486" s="9"/>
      <c r="AP486" s="38"/>
      <c r="AQ486" s="9"/>
      <c r="AR486" s="9"/>
      <c r="AS486" s="9"/>
      <c r="AT486" s="9"/>
      <c r="AU486" s="9"/>
      <c r="AV486" s="9"/>
      <c r="AW486" s="9"/>
      <c r="AX486" s="9"/>
      <c r="BA486" s="9"/>
      <c r="BB486" s="9"/>
      <c r="BC486" s="9"/>
      <c r="BD486" s="38"/>
      <c r="BE486" s="9"/>
      <c r="BF486" s="9"/>
      <c r="BG486" s="9"/>
      <c r="BH486" s="9"/>
      <c r="BI486" s="9"/>
    </row>
    <row r="487" spans="1:61">
      <c r="A487" s="70">
        <f t="shared" si="256"/>
        <v>2.5000000000003908E-3</v>
      </c>
      <c r="B487" s="5">
        <v>-2.9474999999999998</v>
      </c>
      <c r="C487" s="75">
        <v>3.06</v>
      </c>
      <c r="D487" s="75">
        <v>0.06</v>
      </c>
      <c r="G487" s="20"/>
      <c r="H487" s="85"/>
      <c r="I487" s="21"/>
      <c r="U487" s="20">
        <f t="shared" si="260"/>
        <v>-0.88709739028825263</v>
      </c>
      <c r="V487" s="20">
        <f t="shared" si="260"/>
        <v>-0.88477730285820977</v>
      </c>
      <c r="W487" s="21">
        <f t="shared" si="259"/>
        <v>4.47</v>
      </c>
      <c r="X487" s="21">
        <f t="shared" si="261"/>
        <v>4.4844444444444447</v>
      </c>
      <c r="Y487" s="26">
        <f t="shared" si="262"/>
        <v>4.3951851851851842</v>
      </c>
      <c r="Z487" s="26">
        <f t="shared" si="263"/>
        <v>-8.9259259259260482E-2</v>
      </c>
      <c r="AA487" s="65">
        <f t="shared" si="264"/>
        <v>-7.4814814814815556E-2</v>
      </c>
      <c r="AI487" s="20"/>
      <c r="AJ487" s="20"/>
      <c r="AK487" s="21"/>
      <c r="AO487" s="9"/>
      <c r="AP487" s="38"/>
      <c r="AQ487" s="9"/>
      <c r="AR487" s="9"/>
      <c r="AS487" s="9"/>
      <c r="AT487" s="9"/>
      <c r="AU487" s="9"/>
      <c r="AV487" s="9"/>
      <c r="AW487" s="9"/>
      <c r="AX487" s="9"/>
      <c r="BA487" s="9"/>
      <c r="BB487" s="9"/>
      <c r="BC487" s="9"/>
      <c r="BD487" s="38"/>
      <c r="BE487" s="9"/>
      <c r="BF487" s="9"/>
      <c r="BG487" s="9"/>
      <c r="BH487" s="9"/>
      <c r="BI487" s="9"/>
    </row>
    <row r="488" spans="1:61">
      <c r="A488" s="70">
        <f t="shared" si="256"/>
        <v>2.4999999999999467E-3</v>
      </c>
      <c r="B488" s="5">
        <v>-2.9449999999999998</v>
      </c>
      <c r="C488" s="75">
        <v>2.95</v>
      </c>
      <c r="D488" s="75">
        <v>0.04</v>
      </c>
      <c r="G488" s="20"/>
      <c r="H488" s="85"/>
      <c r="I488" s="21"/>
      <c r="U488" s="20">
        <f t="shared" si="260"/>
        <v>-0.88245721542816646</v>
      </c>
      <c r="V488" s="20">
        <f t="shared" si="260"/>
        <v>-0.8801371279981236</v>
      </c>
      <c r="W488" s="21">
        <f t="shared" si="259"/>
        <v>4.5633333333333335</v>
      </c>
      <c r="X488" s="21">
        <f t="shared" si="261"/>
        <v>4.5727777777777776</v>
      </c>
      <c r="Y488" s="26">
        <f t="shared" si="262"/>
        <v>4.3296296296296299</v>
      </c>
      <c r="Z488" s="26">
        <f t="shared" si="263"/>
        <v>-0.24314814814814767</v>
      </c>
      <c r="AA488" s="65">
        <f t="shared" si="264"/>
        <v>-0.23370370370370352</v>
      </c>
      <c r="AI488" s="20"/>
      <c r="AJ488" s="20"/>
      <c r="AK488" s="21"/>
      <c r="AO488" s="9"/>
      <c r="AP488" s="38"/>
      <c r="AQ488" s="9"/>
      <c r="AR488" s="9"/>
      <c r="AS488" s="9"/>
      <c r="AT488" s="9"/>
      <c r="AU488" s="9"/>
      <c r="AV488" s="9"/>
      <c r="AW488" s="9"/>
      <c r="AX488" s="9"/>
      <c r="BA488" s="9"/>
      <c r="BB488" s="9"/>
      <c r="BC488" s="9"/>
      <c r="BD488" s="38"/>
      <c r="BE488" s="9"/>
      <c r="BF488" s="9"/>
      <c r="BG488" s="9"/>
      <c r="BH488" s="9"/>
      <c r="BI488" s="9"/>
    </row>
    <row r="489" spans="1:61">
      <c r="A489" s="70">
        <f t="shared" si="256"/>
        <v>2.4999999999999467E-3</v>
      </c>
      <c r="B489" s="5">
        <v>-2.9424999999999999</v>
      </c>
      <c r="C489" s="75">
        <v>2.95</v>
      </c>
      <c r="D489" s="75">
        <v>7.0000000000000007E-2</v>
      </c>
      <c r="G489" s="20"/>
      <c r="H489" s="85"/>
      <c r="I489" s="21"/>
      <c r="U489" s="20">
        <f t="shared" si="260"/>
        <v>-0.8778170405680803</v>
      </c>
      <c r="V489" s="20">
        <f t="shared" si="260"/>
        <v>-0.87549695313803744</v>
      </c>
      <c r="W489" s="21">
        <f t="shared" si="259"/>
        <v>4.6850000000000005</v>
      </c>
      <c r="X489" s="21">
        <f t="shared" si="261"/>
        <v>4.6127777777777785</v>
      </c>
      <c r="Y489" s="26">
        <f t="shared" si="262"/>
        <v>4.2329629629629624</v>
      </c>
      <c r="Z489" s="26">
        <f t="shared" si="263"/>
        <v>-0.37981481481481616</v>
      </c>
      <c r="AA489" s="65">
        <f t="shared" si="264"/>
        <v>-0.45203703703703813</v>
      </c>
      <c r="AI489" s="20"/>
      <c r="AJ489" s="20"/>
      <c r="AK489" s="21"/>
      <c r="AO489" s="9"/>
      <c r="AP489" s="38"/>
      <c r="AQ489" s="9"/>
      <c r="AR489" s="9"/>
      <c r="AS489" s="9"/>
      <c r="AT489" s="9"/>
      <c r="AU489" s="9"/>
      <c r="AV489" s="9"/>
      <c r="AW489" s="9"/>
      <c r="AX489" s="9"/>
      <c r="BA489" s="9"/>
      <c r="BB489" s="9"/>
      <c r="BC489" s="9"/>
      <c r="BD489" s="38"/>
      <c r="BE489" s="9"/>
      <c r="BF489" s="9"/>
      <c r="BG489" s="9"/>
      <c r="BH489" s="9"/>
      <c r="BI489" s="9"/>
    </row>
    <row r="490" spans="1:61">
      <c r="A490" s="70">
        <f t="shared" si="256"/>
        <v>2.4999999999999467E-3</v>
      </c>
      <c r="B490" s="5">
        <v>-2.94</v>
      </c>
      <c r="C490" s="75">
        <v>3.09</v>
      </c>
      <c r="D490" s="75">
        <v>0.08</v>
      </c>
      <c r="G490" s="20"/>
      <c r="H490" s="85"/>
      <c r="I490" s="21"/>
      <c r="U490" s="20">
        <f t="shared" si="260"/>
        <v>-0.87317686570799413</v>
      </c>
      <c r="V490" s="20">
        <f t="shared" si="260"/>
        <v>-0.87085677827795127</v>
      </c>
      <c r="W490" s="21">
        <f t="shared" si="259"/>
        <v>4.59</v>
      </c>
      <c r="X490" s="21">
        <f t="shared" si="261"/>
        <v>4.4205555555555556</v>
      </c>
      <c r="Y490" s="26">
        <f t="shared" si="262"/>
        <v>4.1459259259259262</v>
      </c>
      <c r="Z490" s="26">
        <f t="shared" si="263"/>
        <v>-0.27462962962962933</v>
      </c>
      <c r="AA490" s="65">
        <f t="shared" si="264"/>
        <v>-0.44407407407407362</v>
      </c>
      <c r="AI490" s="20"/>
      <c r="AJ490" s="20"/>
      <c r="AK490" s="21"/>
      <c r="AO490" s="9"/>
      <c r="AP490" s="38"/>
      <c r="AQ490" s="9"/>
      <c r="AR490" s="9"/>
      <c r="AS490" s="9"/>
      <c r="AT490" s="9"/>
      <c r="AU490" s="9"/>
      <c r="AV490" s="9"/>
      <c r="AW490" s="9"/>
      <c r="AX490" s="9"/>
      <c r="BA490" s="9"/>
      <c r="BB490" s="9"/>
      <c r="BC490" s="9"/>
      <c r="BD490" s="38"/>
      <c r="BE490" s="9"/>
      <c r="BF490" s="9"/>
      <c r="BG490" s="9"/>
      <c r="BH490" s="9"/>
      <c r="BI490" s="9"/>
    </row>
    <row r="491" spans="1:61">
      <c r="A491" s="70">
        <f t="shared" si="256"/>
        <v>2.4999999999999467E-3</v>
      </c>
      <c r="B491" s="5">
        <v>-2.9375</v>
      </c>
      <c r="C491" s="75">
        <v>3.18</v>
      </c>
      <c r="D491" s="75">
        <v>0.06</v>
      </c>
      <c r="G491" s="20"/>
      <c r="H491" s="85"/>
      <c r="I491" s="21"/>
      <c r="U491" s="20">
        <f t="shared" si="260"/>
        <v>-0.86853669084790797</v>
      </c>
      <c r="V491" s="20">
        <f t="shared" si="260"/>
        <v>-0.86621660341786511</v>
      </c>
      <c r="W491" s="21">
        <f t="shared" si="259"/>
        <v>3.9866666666666664</v>
      </c>
      <c r="X491" s="21">
        <f t="shared" si="261"/>
        <v>4.0472222222222216</v>
      </c>
      <c r="Y491" s="26">
        <f t="shared" si="262"/>
        <v>4.0553703703703707</v>
      </c>
      <c r="Z491" s="26">
        <f t="shared" si="263"/>
        <v>8.1481481481491258E-3</v>
      </c>
      <c r="AA491" s="65">
        <f t="shared" si="264"/>
        <v>6.8703703703704377E-2</v>
      </c>
      <c r="AI491" s="20"/>
      <c r="AJ491" s="20"/>
      <c r="AK491" s="21"/>
      <c r="AO491" s="9"/>
      <c r="AP491" s="38"/>
      <c r="AQ491" s="9"/>
      <c r="AR491" s="9"/>
      <c r="AS491" s="9"/>
      <c r="AT491" s="9"/>
      <c r="AU491" s="9"/>
      <c r="AV491" s="9"/>
      <c r="AW491" s="9"/>
      <c r="AX491" s="9"/>
      <c r="BA491" s="9"/>
      <c r="BB491" s="9"/>
      <c r="BC491" s="9"/>
      <c r="BD491" s="38"/>
      <c r="BE491" s="9"/>
      <c r="BF491" s="9"/>
      <c r="BG491" s="9"/>
      <c r="BH491" s="9"/>
      <c r="BI491" s="9"/>
    </row>
    <row r="492" spans="1:61">
      <c r="A492" s="70">
        <f t="shared" si="256"/>
        <v>2.4999999999999467E-3</v>
      </c>
      <c r="B492" s="5">
        <v>-2.9350000000000001</v>
      </c>
      <c r="C492" s="75">
        <v>3.31</v>
      </c>
      <c r="D492" s="75">
        <v>0.06</v>
      </c>
      <c r="G492" s="20"/>
      <c r="H492" s="85"/>
      <c r="I492" s="21"/>
      <c r="U492" s="20">
        <f t="shared" si="260"/>
        <v>-0.8638965159878218</v>
      </c>
      <c r="V492" s="20">
        <f t="shared" si="260"/>
        <v>-0.86157642855777894</v>
      </c>
      <c r="W492" s="21">
        <f t="shared" si="259"/>
        <v>3.5650000000000004</v>
      </c>
      <c r="X492" s="21">
        <f t="shared" si="261"/>
        <v>3.6638888888888892</v>
      </c>
      <c r="Y492" s="26">
        <f t="shared" si="262"/>
        <v>3.9742592592592598</v>
      </c>
      <c r="Z492" s="26">
        <f t="shared" si="263"/>
        <v>0.31037037037037063</v>
      </c>
      <c r="AA492" s="65">
        <f t="shared" si="264"/>
        <v>0.40925925925925943</v>
      </c>
      <c r="AI492" s="20"/>
      <c r="AJ492" s="20"/>
      <c r="AK492" s="21"/>
      <c r="AO492" s="9"/>
      <c r="AP492" s="38"/>
      <c r="AQ492" s="9"/>
      <c r="AR492" s="9"/>
      <c r="AS492" s="9"/>
      <c r="AT492" s="9"/>
      <c r="AU492" s="9"/>
      <c r="AV492" s="9"/>
      <c r="AW492" s="9"/>
      <c r="AX492" s="9"/>
      <c r="BA492" s="9"/>
      <c r="BB492" s="9"/>
      <c r="BC492" s="9"/>
      <c r="BD492" s="38"/>
      <c r="BE492" s="9"/>
      <c r="BF492" s="9"/>
      <c r="BG492" s="9"/>
      <c r="BH492" s="9"/>
      <c r="BI492" s="9"/>
    </row>
    <row r="493" spans="1:61">
      <c r="A493" s="70">
        <f t="shared" si="256"/>
        <v>2.4999999999999467E-3</v>
      </c>
      <c r="B493" s="5">
        <v>-2.9325000000000001</v>
      </c>
      <c r="C493" s="75">
        <v>3.51</v>
      </c>
      <c r="D493" s="75">
        <v>7.0000000000000007E-2</v>
      </c>
      <c r="G493" s="20"/>
      <c r="H493" s="85"/>
      <c r="I493" s="21"/>
      <c r="U493" s="20">
        <f t="shared" si="260"/>
        <v>-0.85925634112773563</v>
      </c>
      <c r="V493" s="20">
        <f t="shared" si="260"/>
        <v>-0.85693625369769277</v>
      </c>
      <c r="W493" s="21">
        <f t="shared" si="259"/>
        <v>3.44</v>
      </c>
      <c r="X493" s="21">
        <f t="shared" si="261"/>
        <v>3.532777777777778</v>
      </c>
      <c r="Y493" s="26">
        <f t="shared" si="262"/>
        <v>3.9122222222222232</v>
      </c>
      <c r="Z493" s="26">
        <f t="shared" si="263"/>
        <v>0.37944444444444514</v>
      </c>
      <c r="AA493" s="65">
        <f t="shared" si="264"/>
        <v>0.47222222222222321</v>
      </c>
      <c r="AI493" s="20"/>
      <c r="AJ493" s="20"/>
      <c r="AK493" s="21"/>
      <c r="AO493" s="9"/>
      <c r="AP493" s="38"/>
      <c r="AQ493" s="9"/>
      <c r="AR493" s="9"/>
      <c r="AS493" s="9"/>
      <c r="AT493" s="9"/>
      <c r="AU493" s="9"/>
      <c r="AV493" s="9"/>
      <c r="AW493" s="9"/>
      <c r="AX493" s="9"/>
      <c r="BA493" s="9"/>
      <c r="BB493" s="9"/>
      <c r="BC493" s="9"/>
      <c r="BD493" s="38"/>
      <c r="BE493" s="9"/>
      <c r="BF493" s="9"/>
      <c r="BG493" s="9"/>
      <c r="BH493" s="9"/>
      <c r="BI493" s="9"/>
    </row>
    <row r="494" spans="1:61">
      <c r="A494" s="70">
        <f t="shared" si="256"/>
        <v>2.4999999999999467E-3</v>
      </c>
      <c r="B494" s="5">
        <v>-2.93</v>
      </c>
      <c r="C494" s="75">
        <v>3.43</v>
      </c>
      <c r="D494" s="75">
        <v>0.1</v>
      </c>
      <c r="G494" s="20"/>
      <c r="H494" s="85"/>
      <c r="I494" s="21"/>
      <c r="U494" s="20">
        <f t="shared" si="260"/>
        <v>-0.85461616626764947</v>
      </c>
      <c r="V494" s="20">
        <f t="shared" si="260"/>
        <v>-0.85229607883760661</v>
      </c>
      <c r="W494" s="21">
        <f t="shared" si="259"/>
        <v>3.5933333333333333</v>
      </c>
      <c r="X494" s="21">
        <f t="shared" si="261"/>
        <v>3.5461111111111112</v>
      </c>
      <c r="Y494" s="26">
        <f t="shared" si="262"/>
        <v>3.8301851851851847</v>
      </c>
      <c r="Z494" s="26">
        <f t="shared" si="263"/>
        <v>0.28407407407407348</v>
      </c>
      <c r="AA494" s="65">
        <f t="shared" si="264"/>
        <v>0.23685185185185142</v>
      </c>
      <c r="AI494" s="20"/>
      <c r="AJ494" s="20"/>
      <c r="AK494" s="21"/>
      <c r="AO494" s="9"/>
      <c r="AP494" s="38"/>
      <c r="AQ494" s="9"/>
      <c r="AR494" s="9"/>
      <c r="AS494" s="9"/>
      <c r="AT494" s="9"/>
      <c r="AU494" s="9"/>
      <c r="AV494" s="9"/>
      <c r="AW494" s="9"/>
      <c r="AX494" s="9"/>
      <c r="BA494" s="9"/>
      <c r="BB494" s="9"/>
      <c r="BC494" s="9"/>
      <c r="BD494" s="38"/>
      <c r="BE494" s="9"/>
      <c r="BF494" s="9"/>
      <c r="BG494" s="9"/>
      <c r="BH494" s="9"/>
      <c r="BI494" s="9"/>
    </row>
    <row r="495" spans="1:61">
      <c r="A495" s="70">
        <f t="shared" si="256"/>
        <v>2.4999999999999467E-3</v>
      </c>
      <c r="B495" s="5">
        <v>-2.9275000000000002</v>
      </c>
      <c r="C495" s="75">
        <v>3.33</v>
      </c>
      <c r="D495" s="75">
        <v>0.09</v>
      </c>
      <c r="G495" s="20"/>
      <c r="H495" s="85"/>
      <c r="I495" s="21"/>
      <c r="U495" s="20">
        <f t="shared" si="260"/>
        <v>-0.8499759914075633</v>
      </c>
      <c r="V495" s="20">
        <f t="shared" si="260"/>
        <v>-0.84765590397752044</v>
      </c>
      <c r="W495" s="21">
        <f t="shared" si="259"/>
        <v>3.605</v>
      </c>
      <c r="X495" s="21">
        <f t="shared" si="261"/>
        <v>3.6461111111111109</v>
      </c>
      <c r="Y495" s="26">
        <f t="shared" si="262"/>
        <v>3.7640740740740739</v>
      </c>
      <c r="Z495" s="26">
        <f t="shared" si="263"/>
        <v>0.11796296296296305</v>
      </c>
      <c r="AA495" s="65">
        <f t="shared" si="264"/>
        <v>0.15907407407407392</v>
      </c>
      <c r="AI495" s="20"/>
      <c r="AJ495" s="20"/>
      <c r="AK495" s="21"/>
      <c r="AO495" s="9"/>
      <c r="AP495" s="38"/>
      <c r="AQ495" s="9"/>
      <c r="AR495" s="9"/>
      <c r="AS495" s="9"/>
      <c r="AT495" s="9"/>
      <c r="AU495" s="9"/>
      <c r="AV495" s="9"/>
      <c r="AW495" s="9"/>
      <c r="AX495" s="9"/>
      <c r="BA495" s="9"/>
      <c r="BB495" s="9"/>
      <c r="BC495" s="9"/>
      <c r="BD495" s="38"/>
      <c r="BE495" s="9"/>
      <c r="BF495" s="9"/>
      <c r="BG495" s="9"/>
      <c r="BH495" s="9"/>
      <c r="BI495" s="9"/>
    </row>
    <row r="496" spans="1:61">
      <c r="A496" s="70">
        <f t="shared" si="256"/>
        <v>2.5000000000003908E-3</v>
      </c>
      <c r="B496" s="5">
        <v>-2.9249999999999998</v>
      </c>
      <c r="C496" s="75">
        <v>3.5</v>
      </c>
      <c r="D496" s="75">
        <v>0.04</v>
      </c>
      <c r="G496" s="20"/>
      <c r="H496" s="85"/>
      <c r="I496" s="21"/>
      <c r="U496" s="20">
        <f t="shared" si="260"/>
        <v>-0.84533581654747714</v>
      </c>
      <c r="V496" s="20">
        <f t="shared" si="260"/>
        <v>-0.84301572911743428</v>
      </c>
      <c r="W496" s="21">
        <f t="shared" si="259"/>
        <v>3.74</v>
      </c>
      <c r="X496" s="21">
        <f t="shared" si="261"/>
        <v>3.7833333333333337</v>
      </c>
      <c r="Y496" s="26">
        <f t="shared" si="262"/>
        <v>3.7672222222222222</v>
      </c>
      <c r="Z496" s="26">
        <f t="shared" si="263"/>
        <v>-1.6111111111111409E-2</v>
      </c>
      <c r="AA496" s="65">
        <f t="shared" si="264"/>
        <v>2.7222222222222037E-2</v>
      </c>
      <c r="AI496" s="20"/>
      <c r="AJ496" s="20"/>
      <c r="AK496" s="21"/>
      <c r="AO496" s="9"/>
      <c r="AP496" s="38"/>
      <c r="AQ496" s="9"/>
      <c r="AR496" s="9"/>
      <c r="AS496" s="9"/>
      <c r="AT496" s="9"/>
      <c r="AU496" s="9"/>
      <c r="AV496" s="9"/>
      <c r="AW496" s="9"/>
      <c r="AX496" s="9"/>
      <c r="BA496" s="9"/>
      <c r="BB496" s="9"/>
      <c r="BC496" s="9"/>
      <c r="BD496" s="38"/>
      <c r="BE496" s="9"/>
      <c r="BF496" s="9"/>
      <c r="BG496" s="9"/>
      <c r="BH496" s="9"/>
      <c r="BI496" s="9"/>
    </row>
    <row r="497" spans="1:61">
      <c r="A497" s="70">
        <f t="shared" si="256"/>
        <v>2.4999999999999467E-3</v>
      </c>
      <c r="B497" s="5">
        <v>-2.9224999999999999</v>
      </c>
      <c r="C497" s="75">
        <v>3.5</v>
      </c>
      <c r="D497" s="75">
        <v>0.06</v>
      </c>
      <c r="G497" s="20"/>
      <c r="H497" s="85"/>
      <c r="I497" s="21"/>
      <c r="U497" s="20">
        <f t="shared" si="260"/>
        <v>-0.84069564168739097</v>
      </c>
      <c r="V497" s="20">
        <f t="shared" si="260"/>
        <v>-0.83837555425734811</v>
      </c>
      <c r="W497" s="21">
        <f t="shared" si="259"/>
        <v>4.0049999999999999</v>
      </c>
      <c r="X497" s="21">
        <f t="shared" si="261"/>
        <v>3.8972222222222221</v>
      </c>
      <c r="Y497" s="26">
        <f t="shared" si="262"/>
        <v>3.8066666666666666</v>
      </c>
      <c r="Z497" s="26">
        <f t="shared" si="263"/>
        <v>-9.05555555555555E-2</v>
      </c>
      <c r="AA497" s="65">
        <f t="shared" si="264"/>
        <v>-0.19833333333333325</v>
      </c>
      <c r="AI497" s="20"/>
      <c r="AJ497" s="20"/>
      <c r="AK497" s="21"/>
      <c r="AO497" s="9"/>
      <c r="AP497" s="38"/>
      <c r="AQ497" s="9"/>
      <c r="AR497" s="9"/>
      <c r="AS497" s="9"/>
      <c r="AT497" s="9"/>
      <c r="AU497" s="9"/>
      <c r="AV497" s="9"/>
      <c r="AW497" s="9"/>
      <c r="AX497" s="9"/>
      <c r="BA497" s="9"/>
      <c r="BB497" s="9"/>
      <c r="BC497" s="9"/>
      <c r="BD497" s="38"/>
      <c r="BE497" s="9"/>
      <c r="BF497" s="9"/>
      <c r="BG497" s="9"/>
      <c r="BH497" s="9"/>
      <c r="BI497" s="9"/>
    </row>
    <row r="498" spans="1:61">
      <c r="A498" s="70">
        <f t="shared" si="256"/>
        <v>2.4999999999999467E-3</v>
      </c>
      <c r="B498" s="5">
        <v>-2.92</v>
      </c>
      <c r="C498" s="75">
        <v>3.51</v>
      </c>
      <c r="D498" s="75">
        <v>0.05</v>
      </c>
      <c r="G498" s="20"/>
      <c r="H498" s="85"/>
      <c r="I498" s="21"/>
      <c r="U498" s="20">
        <f t="shared" si="260"/>
        <v>-0.83605546682730481</v>
      </c>
      <c r="V498" s="20">
        <f t="shared" si="260"/>
        <v>-0.83373537939726194</v>
      </c>
      <c r="W498" s="21">
        <f t="shared" si="259"/>
        <v>3.9466666666666668</v>
      </c>
      <c r="X498" s="21">
        <f t="shared" si="261"/>
        <v>3.9822222222222217</v>
      </c>
      <c r="Y498" s="26">
        <f t="shared" si="262"/>
        <v>3.8800000000000003</v>
      </c>
      <c r="Z498" s="26">
        <f t="shared" si="263"/>
        <v>-0.10222222222222133</v>
      </c>
      <c r="AA498" s="65">
        <f t="shared" si="264"/>
        <v>-6.666666666666643E-2</v>
      </c>
      <c r="AI498" s="20"/>
      <c r="AJ498" s="20"/>
      <c r="AK498" s="21"/>
      <c r="AO498" s="9"/>
      <c r="AP498" s="38"/>
      <c r="AQ498" s="9"/>
      <c r="AR498" s="9"/>
      <c r="AS498" s="9"/>
      <c r="AT498" s="9"/>
      <c r="AU498" s="9"/>
      <c r="AV498" s="9"/>
      <c r="AW498" s="9"/>
      <c r="AX498" s="9"/>
      <c r="BA498" s="9"/>
      <c r="BB498" s="9"/>
      <c r="BC498" s="9"/>
      <c r="BD498" s="38"/>
      <c r="BE498" s="9"/>
      <c r="BF498" s="9"/>
      <c r="BG498" s="9"/>
      <c r="BH498" s="9"/>
      <c r="BI498" s="9"/>
    </row>
    <row r="499" spans="1:61">
      <c r="A499" s="70">
        <f t="shared" si="256"/>
        <v>2.4999999999999467E-3</v>
      </c>
      <c r="B499" s="5">
        <v>-2.9175</v>
      </c>
      <c r="C499" s="75">
        <v>3.41</v>
      </c>
      <c r="D499" s="75">
        <v>0.05</v>
      </c>
      <c r="G499" s="20"/>
      <c r="H499" s="85"/>
      <c r="I499" s="21"/>
      <c r="U499" s="20">
        <f t="shared" si="260"/>
        <v>-0.83141529196721864</v>
      </c>
      <c r="V499" s="20">
        <f t="shared" si="260"/>
        <v>-0.82909520453717578</v>
      </c>
      <c r="W499" s="21">
        <f t="shared" si="259"/>
        <v>3.9950000000000001</v>
      </c>
      <c r="X499" s="21">
        <f t="shared" si="261"/>
        <v>3.9855555555555555</v>
      </c>
      <c r="Y499" s="26">
        <f t="shared" si="262"/>
        <v>3.9635185185185184</v>
      </c>
      <c r="Z499" s="26">
        <f t="shared" si="263"/>
        <v>-2.2037037037037077E-2</v>
      </c>
      <c r="AA499" s="65">
        <f t="shared" si="264"/>
        <v>-3.1481481481481666E-2</v>
      </c>
      <c r="AI499" s="20"/>
      <c r="AJ499" s="20"/>
      <c r="AK499" s="21"/>
      <c r="AO499" s="9"/>
      <c r="AP499" s="38"/>
      <c r="AQ499" s="9"/>
      <c r="AR499" s="9"/>
      <c r="AS499" s="9"/>
      <c r="AT499" s="9"/>
      <c r="AU499" s="9"/>
      <c r="AV499" s="9"/>
      <c r="AW499" s="9"/>
      <c r="AX499" s="9"/>
      <c r="BA499" s="9"/>
      <c r="BB499" s="9"/>
      <c r="BC499" s="9"/>
      <c r="BD499" s="38"/>
      <c r="BE499" s="9"/>
      <c r="BF499" s="9"/>
      <c r="BG499" s="9"/>
      <c r="BH499" s="9"/>
      <c r="BI499" s="9"/>
    </row>
    <row r="500" spans="1:61">
      <c r="A500" s="70">
        <f t="shared" si="256"/>
        <v>2.4999999999999467E-3</v>
      </c>
      <c r="B500" s="5">
        <v>-2.915</v>
      </c>
      <c r="C500" s="75">
        <v>3.49</v>
      </c>
      <c r="D500" s="75">
        <v>0.08</v>
      </c>
      <c r="G500" s="20"/>
      <c r="H500" s="85"/>
      <c r="I500" s="21"/>
      <c r="U500" s="20">
        <f t="shared" ref="U500:V515" si="265">U499 + 0.00464017486008615</f>
        <v>-0.82677511710713247</v>
      </c>
      <c r="V500" s="20">
        <f t="shared" si="265"/>
        <v>-0.82445502967708961</v>
      </c>
      <c r="W500" s="21">
        <f t="shared" si="259"/>
        <v>4.0150000000000006</v>
      </c>
      <c r="X500" s="21">
        <f t="shared" si="261"/>
        <v>3.976666666666667</v>
      </c>
      <c r="Y500" s="26">
        <f t="shared" si="262"/>
        <v>4.065555555555556</v>
      </c>
      <c r="Z500" s="26">
        <f t="shared" si="263"/>
        <v>8.8888888888889017E-2</v>
      </c>
      <c r="AA500" s="65">
        <f t="shared" si="264"/>
        <v>5.0555555555555465E-2</v>
      </c>
      <c r="AI500" s="20"/>
      <c r="AJ500" s="20"/>
      <c r="AK500" s="21"/>
      <c r="AO500" s="9"/>
      <c r="AP500" s="38"/>
      <c r="AQ500" s="9"/>
      <c r="AR500" s="9"/>
      <c r="AS500" s="9"/>
      <c r="AT500" s="9"/>
      <c r="AU500" s="9"/>
      <c r="AV500" s="9"/>
      <c r="AW500" s="9"/>
      <c r="AX500" s="9"/>
      <c r="BA500" s="9"/>
      <c r="BB500" s="9"/>
      <c r="BC500" s="9"/>
      <c r="BD500" s="38"/>
      <c r="BE500" s="9"/>
      <c r="BF500" s="9"/>
      <c r="BG500" s="9"/>
      <c r="BH500" s="9"/>
      <c r="BI500" s="9"/>
    </row>
    <row r="501" spans="1:61">
      <c r="A501" s="70">
        <f t="shared" si="256"/>
        <v>2.4999999999999467E-3</v>
      </c>
      <c r="B501" s="5">
        <v>-2.9125000000000001</v>
      </c>
      <c r="C501" s="75">
        <v>3.3</v>
      </c>
      <c r="D501" s="75">
        <v>0.05</v>
      </c>
      <c r="G501" s="20"/>
      <c r="H501" s="85"/>
      <c r="I501" s="21"/>
      <c r="U501" s="20">
        <f t="shared" si="265"/>
        <v>-0.82213494224704631</v>
      </c>
      <c r="V501" s="20">
        <f t="shared" si="265"/>
        <v>-0.81981485481700345</v>
      </c>
      <c r="W501" s="21">
        <f t="shared" si="259"/>
        <v>3.92</v>
      </c>
      <c r="X501" s="21">
        <f t="shared" si="261"/>
        <v>4.0116666666666667</v>
      </c>
      <c r="Y501" s="26">
        <f t="shared" si="262"/>
        <v>4.1727777777777781</v>
      </c>
      <c r="Z501" s="26">
        <f t="shared" si="263"/>
        <v>0.16111111111111143</v>
      </c>
      <c r="AA501" s="65">
        <f t="shared" si="264"/>
        <v>0.25277777777777821</v>
      </c>
      <c r="AI501" s="20"/>
      <c r="AJ501" s="20"/>
      <c r="AK501" s="21"/>
      <c r="AO501" s="9"/>
      <c r="AP501" s="38"/>
      <c r="AQ501" s="9"/>
      <c r="AR501" s="9"/>
      <c r="AS501" s="9"/>
      <c r="AT501" s="9"/>
      <c r="AU501" s="9"/>
      <c r="AV501" s="9"/>
      <c r="AW501" s="9"/>
      <c r="AX501" s="9"/>
      <c r="BA501" s="9"/>
      <c r="BB501" s="9"/>
      <c r="BC501" s="9"/>
      <c r="BD501" s="38"/>
      <c r="BE501" s="9"/>
      <c r="BF501" s="9"/>
      <c r="BG501" s="9"/>
      <c r="BH501" s="9"/>
      <c r="BI501" s="9"/>
    </row>
    <row r="502" spans="1:61">
      <c r="A502" s="70">
        <f t="shared" si="256"/>
        <v>2.4999999999999467E-3</v>
      </c>
      <c r="B502" s="5">
        <v>-2.91</v>
      </c>
      <c r="C502" s="75">
        <v>3.27</v>
      </c>
      <c r="D502" s="75">
        <v>0.04</v>
      </c>
      <c r="G502" s="20"/>
      <c r="H502" s="85"/>
      <c r="I502" s="21"/>
      <c r="U502" s="20">
        <f t="shared" si="265"/>
        <v>-0.81749476738696014</v>
      </c>
      <c r="V502" s="20">
        <f t="shared" si="265"/>
        <v>-0.81517467995691728</v>
      </c>
      <c r="W502" s="21">
        <f t="shared" si="259"/>
        <v>4.0999999999999996</v>
      </c>
      <c r="X502" s="21">
        <f t="shared" si="261"/>
        <v>4.1216666666666661</v>
      </c>
      <c r="Y502" s="26">
        <f t="shared" si="262"/>
        <v>4.2472222222222218</v>
      </c>
      <c r="Z502" s="26">
        <f t="shared" si="263"/>
        <v>0.12555555555555564</v>
      </c>
      <c r="AA502" s="65">
        <f t="shared" si="264"/>
        <v>0.14722222222222214</v>
      </c>
      <c r="AI502" s="20"/>
      <c r="AJ502" s="20"/>
      <c r="AK502" s="21"/>
      <c r="AO502" s="9"/>
      <c r="AP502" s="38"/>
      <c r="AQ502" s="9"/>
      <c r="AR502" s="9"/>
      <c r="AS502" s="9"/>
      <c r="AT502" s="9"/>
      <c r="AU502" s="9"/>
      <c r="AV502" s="9"/>
      <c r="AW502" s="9"/>
      <c r="AX502" s="9"/>
      <c r="BA502" s="9"/>
      <c r="BB502" s="9"/>
      <c r="BC502" s="9"/>
      <c r="BD502" s="38"/>
      <c r="BE502" s="9"/>
      <c r="BF502" s="9"/>
      <c r="BG502" s="9"/>
      <c r="BH502" s="9"/>
      <c r="BI502" s="9"/>
    </row>
    <row r="503" spans="1:61">
      <c r="A503" s="70">
        <f t="shared" si="256"/>
        <v>2.4999999999999467E-3</v>
      </c>
      <c r="B503" s="5">
        <v>-2.9075000000000002</v>
      </c>
      <c r="C503" s="75">
        <v>3.28</v>
      </c>
      <c r="D503" s="75">
        <v>0.08</v>
      </c>
      <c r="G503" s="20"/>
      <c r="H503" s="85"/>
      <c r="I503" s="21"/>
      <c r="U503" s="20">
        <f t="shared" si="265"/>
        <v>-0.81285459252687398</v>
      </c>
      <c r="V503" s="20">
        <f t="shared" si="265"/>
        <v>-0.81053450509683111</v>
      </c>
      <c r="W503" s="21">
        <f t="shared" si="259"/>
        <v>4.3449999999999998</v>
      </c>
      <c r="X503" s="21">
        <f t="shared" si="261"/>
        <v>4.3227777777777776</v>
      </c>
      <c r="Y503" s="26">
        <f t="shared" si="262"/>
        <v>4.2964814814814813</v>
      </c>
      <c r="Z503" s="26">
        <f t="shared" si="263"/>
        <v>-2.6296296296296262E-2</v>
      </c>
      <c r="AA503" s="65">
        <f t="shared" si="264"/>
        <v>-4.8518518518518405E-2</v>
      </c>
      <c r="AI503" s="20"/>
      <c r="AJ503" s="20"/>
      <c r="AK503" s="21"/>
      <c r="AO503" s="9"/>
      <c r="AP503" s="38"/>
      <c r="AQ503" s="9"/>
      <c r="AR503" s="9"/>
      <c r="AS503" s="9"/>
      <c r="AT503" s="9"/>
      <c r="AU503" s="9"/>
      <c r="AV503" s="9"/>
      <c r="AW503" s="9"/>
      <c r="AX503" s="9"/>
      <c r="BA503" s="9"/>
      <c r="BB503" s="9"/>
      <c r="BC503" s="9"/>
      <c r="BD503" s="38"/>
      <c r="BE503" s="9"/>
      <c r="BF503" s="9"/>
      <c r="BG503" s="9"/>
      <c r="BH503" s="9"/>
      <c r="BI503" s="9"/>
    </row>
    <row r="504" spans="1:61">
      <c r="A504" s="70">
        <f t="shared" si="256"/>
        <v>2.5000000000003908E-3</v>
      </c>
      <c r="B504" s="5">
        <v>-2.9049999999999998</v>
      </c>
      <c r="C504" s="75">
        <v>3.32</v>
      </c>
      <c r="D504" s="75">
        <v>0.05</v>
      </c>
      <c r="G504" s="20"/>
      <c r="H504" s="85"/>
      <c r="I504" s="21"/>
      <c r="U504" s="20">
        <f t="shared" si="265"/>
        <v>-0.80821441766678781</v>
      </c>
      <c r="V504" s="20">
        <f t="shared" si="265"/>
        <v>-0.80589433023674495</v>
      </c>
      <c r="W504" s="21">
        <f t="shared" si="259"/>
        <v>4.5233333333333334</v>
      </c>
      <c r="X504" s="21">
        <f t="shared" si="261"/>
        <v>4.5244444444444438</v>
      </c>
      <c r="Y504" s="26">
        <f t="shared" si="262"/>
        <v>4.2625925925925925</v>
      </c>
      <c r="Z504" s="26">
        <f t="shared" si="263"/>
        <v>-0.26185185185185134</v>
      </c>
      <c r="AA504" s="65">
        <f t="shared" si="264"/>
        <v>-0.26074074074074094</v>
      </c>
      <c r="AI504" s="20"/>
      <c r="AJ504" s="20"/>
      <c r="AK504" s="21"/>
      <c r="AO504" s="9"/>
      <c r="AP504" s="38"/>
      <c r="AQ504" s="9"/>
      <c r="AR504" s="9"/>
      <c r="AS504" s="9"/>
      <c r="AT504" s="9"/>
      <c r="AU504" s="9"/>
      <c r="AV504" s="9"/>
      <c r="AW504" s="9"/>
      <c r="AX504" s="9"/>
      <c r="BA504" s="9"/>
      <c r="BB504" s="9"/>
      <c r="BC504" s="9"/>
      <c r="BD504" s="38"/>
      <c r="BE504" s="9"/>
      <c r="BF504" s="9"/>
      <c r="BG504" s="9"/>
      <c r="BH504" s="9"/>
      <c r="BI504" s="9"/>
    </row>
    <row r="505" spans="1:61">
      <c r="A505" s="70">
        <f t="shared" si="256"/>
        <v>2.4999999999999467E-3</v>
      </c>
      <c r="B505" s="5">
        <v>-2.9024999999999999</v>
      </c>
      <c r="C505" s="75">
        <v>3.21</v>
      </c>
      <c r="D505" s="75">
        <v>7.0000000000000007E-2</v>
      </c>
      <c r="G505" s="20"/>
      <c r="H505" s="85"/>
      <c r="I505" s="21"/>
      <c r="U505" s="20">
        <f t="shared" si="265"/>
        <v>-0.80357424280670164</v>
      </c>
      <c r="V505" s="20">
        <f t="shared" si="265"/>
        <v>-0.80125415537665878</v>
      </c>
      <c r="W505" s="21">
        <f t="shared" si="259"/>
        <v>4.7050000000000001</v>
      </c>
      <c r="X505" s="21">
        <f t="shared" si="261"/>
        <v>4.6344444444444441</v>
      </c>
      <c r="Y505" s="26">
        <f t="shared" si="262"/>
        <v>4.210370370370371</v>
      </c>
      <c r="Z505" s="26">
        <f t="shared" si="263"/>
        <v>-0.42407407407407316</v>
      </c>
      <c r="AA505" s="65">
        <f t="shared" si="264"/>
        <v>-0.49462962962962909</v>
      </c>
      <c r="AI505" s="20"/>
      <c r="AJ505" s="20"/>
      <c r="AK505" s="21"/>
      <c r="AO505" s="9"/>
      <c r="AP505" s="38"/>
      <c r="AQ505" s="9"/>
      <c r="AR505" s="9"/>
      <c r="AS505" s="9"/>
      <c r="AT505" s="9"/>
      <c r="AU505" s="9"/>
      <c r="AV505" s="9"/>
      <c r="AW505" s="9"/>
      <c r="AX505" s="9"/>
      <c r="BA505" s="9"/>
      <c r="BB505" s="9"/>
      <c r="BC505" s="9"/>
      <c r="BD505" s="38"/>
      <c r="BE505" s="9"/>
      <c r="BF505" s="9"/>
      <c r="BG505" s="9"/>
      <c r="BH505" s="9"/>
      <c r="BI505" s="9"/>
    </row>
    <row r="506" spans="1:61">
      <c r="A506" s="70">
        <f t="shared" si="256"/>
        <v>2.4999999999999467E-3</v>
      </c>
      <c r="B506" s="5">
        <v>-2.9</v>
      </c>
      <c r="C506" s="75">
        <v>3.22</v>
      </c>
      <c r="D506" s="75">
        <v>0.06</v>
      </c>
      <c r="G506" s="20"/>
      <c r="H506" s="85"/>
      <c r="I506" s="21"/>
      <c r="U506" s="20">
        <f t="shared" si="265"/>
        <v>-0.79893406794661548</v>
      </c>
      <c r="V506" s="20">
        <f t="shared" si="265"/>
        <v>-0.79661398051657262</v>
      </c>
      <c r="W506" s="21">
        <f t="shared" si="259"/>
        <v>4.6749999999999998</v>
      </c>
      <c r="X506" s="21">
        <f t="shared" si="261"/>
        <v>4.59</v>
      </c>
      <c r="Y506" s="26">
        <f t="shared" si="262"/>
        <v>4.1703703703703709</v>
      </c>
      <c r="Z506" s="26">
        <f t="shared" si="263"/>
        <v>-0.41962962962962891</v>
      </c>
      <c r="AA506" s="65">
        <f t="shared" si="264"/>
        <v>-0.50462962962962887</v>
      </c>
      <c r="AI506" s="20"/>
      <c r="AJ506" s="20"/>
      <c r="AK506" s="21"/>
      <c r="AO506" s="9"/>
      <c r="AP506" s="38"/>
      <c r="AQ506" s="9"/>
      <c r="AR506" s="9"/>
      <c r="AS506" s="9"/>
      <c r="AT506" s="9"/>
      <c r="AU506" s="9"/>
      <c r="AV506" s="9"/>
      <c r="AW506" s="9"/>
      <c r="AX506" s="9"/>
      <c r="BA506" s="9"/>
      <c r="BB506" s="9"/>
      <c r="BC506" s="9"/>
      <c r="BD506" s="38"/>
      <c r="BE506" s="9"/>
      <c r="BF506" s="9"/>
      <c r="BG506" s="9"/>
      <c r="BH506" s="9"/>
      <c r="BI506" s="9"/>
    </row>
    <row r="507" spans="1:61">
      <c r="A507" s="70">
        <f t="shared" si="256"/>
        <v>2.4999999999999467E-3</v>
      </c>
      <c r="B507" s="5">
        <v>-2.8975</v>
      </c>
      <c r="C507" s="75">
        <v>3.14</v>
      </c>
      <c r="D507" s="75">
        <v>0.05</v>
      </c>
      <c r="G507" s="20"/>
      <c r="H507" s="85"/>
      <c r="I507" s="21"/>
      <c r="U507" s="20">
        <f t="shared" si="265"/>
        <v>-0.79429389308652931</v>
      </c>
      <c r="V507" s="20">
        <f t="shared" si="265"/>
        <v>-0.79197380565648645</v>
      </c>
      <c r="W507" s="21">
        <f t="shared" si="259"/>
        <v>4.3899999999999997</v>
      </c>
      <c r="X507" s="21">
        <f t="shared" si="261"/>
        <v>4.251666666666666</v>
      </c>
      <c r="Y507" s="26">
        <f t="shared" si="262"/>
        <v>4.1387037037037038</v>
      </c>
      <c r="Z507" s="26">
        <f t="shared" si="263"/>
        <v>-0.11296296296296227</v>
      </c>
      <c r="AA507" s="65">
        <f t="shared" si="264"/>
        <v>-0.25129629629629591</v>
      </c>
      <c r="AI507" s="20"/>
      <c r="AJ507" s="20"/>
      <c r="AK507" s="21"/>
      <c r="AO507" s="9"/>
      <c r="AP507" s="38"/>
      <c r="AQ507" s="9"/>
      <c r="AR507" s="9"/>
      <c r="AS507" s="9"/>
      <c r="AT507" s="9"/>
      <c r="AU507" s="9"/>
      <c r="AV507" s="9"/>
      <c r="AW507" s="9"/>
      <c r="AX507" s="9"/>
      <c r="BA507" s="9"/>
      <c r="BB507" s="9"/>
      <c r="BC507" s="9"/>
      <c r="BD507" s="38"/>
      <c r="BE507" s="9"/>
      <c r="BF507" s="9"/>
      <c r="BG507" s="9"/>
      <c r="BH507" s="9"/>
      <c r="BI507" s="9"/>
    </row>
    <row r="508" spans="1:61">
      <c r="A508" s="70">
        <f t="shared" si="256"/>
        <v>2.4999999999999467E-3</v>
      </c>
      <c r="B508" s="5">
        <v>-2.895</v>
      </c>
      <c r="C508" s="75">
        <v>3.29</v>
      </c>
      <c r="D508" s="75">
        <v>0.05</v>
      </c>
      <c r="G508" s="20"/>
      <c r="H508" s="85"/>
      <c r="I508" s="21"/>
      <c r="U508" s="20">
        <f t="shared" si="265"/>
        <v>-0.78965371822644315</v>
      </c>
      <c r="V508" s="20">
        <f t="shared" si="265"/>
        <v>-0.78733363079640029</v>
      </c>
      <c r="W508" s="21">
        <f t="shared" si="259"/>
        <v>3.6900000000000004</v>
      </c>
      <c r="X508" s="21">
        <f t="shared" si="261"/>
        <v>3.875</v>
      </c>
      <c r="Y508" s="26">
        <f t="shared" si="262"/>
        <v>4.1037037037037045</v>
      </c>
      <c r="Z508" s="26">
        <f t="shared" si="263"/>
        <v>0.22870370370370452</v>
      </c>
      <c r="AA508" s="65">
        <f t="shared" si="264"/>
        <v>0.41370370370370413</v>
      </c>
      <c r="AI508" s="20"/>
      <c r="AJ508" s="20"/>
      <c r="AK508" s="21"/>
      <c r="AO508" s="9"/>
      <c r="AP508" s="38"/>
      <c r="AQ508" s="9"/>
      <c r="AR508" s="9"/>
      <c r="AS508" s="9"/>
      <c r="AT508" s="9"/>
      <c r="AU508" s="9"/>
      <c r="AV508" s="9"/>
      <c r="AW508" s="9"/>
      <c r="AX508" s="9"/>
      <c r="BA508" s="9"/>
      <c r="BB508" s="9"/>
      <c r="BC508" s="9"/>
      <c r="BD508" s="38"/>
      <c r="BE508" s="9"/>
      <c r="BF508" s="9"/>
      <c r="BG508" s="9"/>
      <c r="BH508" s="9"/>
      <c r="BI508" s="9"/>
    </row>
    <row r="509" spans="1:61">
      <c r="A509" s="70">
        <f t="shared" si="256"/>
        <v>2.4999999999999467E-3</v>
      </c>
      <c r="B509" s="5">
        <v>-2.8925000000000001</v>
      </c>
      <c r="C509" s="75">
        <v>3.34</v>
      </c>
      <c r="D509" s="75">
        <v>7.0000000000000007E-2</v>
      </c>
      <c r="G509" s="20"/>
      <c r="H509" s="85"/>
      <c r="I509" s="21"/>
      <c r="U509" s="20">
        <f t="shared" si="265"/>
        <v>-0.78501354336635698</v>
      </c>
      <c r="V509" s="20">
        <f t="shared" si="265"/>
        <v>-0.78269345593631412</v>
      </c>
      <c r="W509" s="21">
        <f t="shared" si="259"/>
        <v>3.5449999999999999</v>
      </c>
      <c r="X509" s="21">
        <f t="shared" si="261"/>
        <v>3.5983333333333332</v>
      </c>
      <c r="Y509" s="26">
        <f t="shared" si="262"/>
        <v>4.0640740740740746</v>
      </c>
      <c r="Z509" s="26">
        <f t="shared" si="263"/>
        <v>0.46574074074074145</v>
      </c>
      <c r="AA509" s="65">
        <f t="shared" si="264"/>
        <v>0.51907407407407469</v>
      </c>
      <c r="AI509" s="20"/>
      <c r="AJ509" s="20"/>
      <c r="AK509" s="21"/>
      <c r="AO509" s="9"/>
      <c r="AP509" s="38"/>
      <c r="AQ509" s="9"/>
      <c r="AR509" s="9"/>
      <c r="AS509" s="9"/>
      <c r="AT509" s="9"/>
      <c r="AU509" s="9"/>
      <c r="AV509" s="9"/>
      <c r="AW509" s="9"/>
      <c r="AX509" s="9"/>
      <c r="BA509" s="9"/>
      <c r="BB509" s="9"/>
      <c r="BC509" s="9"/>
      <c r="BD509" s="38"/>
      <c r="BE509" s="9"/>
      <c r="BF509" s="9"/>
      <c r="BG509" s="9"/>
      <c r="BH509" s="9"/>
      <c r="BI509" s="9"/>
    </row>
    <row r="510" spans="1:61">
      <c r="A510" s="70">
        <f t="shared" si="256"/>
        <v>2.4999999999999467E-3</v>
      </c>
      <c r="B510" s="5">
        <v>-2.89</v>
      </c>
      <c r="C510" s="75">
        <v>3.49</v>
      </c>
      <c r="D510" s="75">
        <v>0.04</v>
      </c>
      <c r="G510" s="20"/>
      <c r="H510" s="85"/>
      <c r="I510" s="21"/>
      <c r="U510" s="20">
        <f t="shared" si="265"/>
        <v>-0.78037336850627081</v>
      </c>
      <c r="V510" s="20">
        <f t="shared" si="265"/>
        <v>-0.77805328107622795</v>
      </c>
      <c r="W510" s="21">
        <f t="shared" si="259"/>
        <v>3.56</v>
      </c>
      <c r="X510" s="21">
        <f t="shared" si="261"/>
        <v>3.64</v>
      </c>
      <c r="Y510" s="26">
        <f t="shared" si="262"/>
        <v>4.0185185185185182</v>
      </c>
      <c r="Z510" s="26">
        <f t="shared" si="263"/>
        <v>0.37851851851851803</v>
      </c>
      <c r="AA510" s="65">
        <f t="shared" si="264"/>
        <v>0.4585185185185181</v>
      </c>
      <c r="AI510" s="20"/>
      <c r="AJ510" s="20"/>
      <c r="AK510" s="21"/>
      <c r="AO510" s="9"/>
      <c r="AP510" s="38"/>
      <c r="AQ510" s="9"/>
      <c r="AR510" s="9"/>
      <c r="AS510" s="9"/>
      <c r="AT510" s="9"/>
      <c r="AU510" s="9"/>
      <c r="AV510" s="9"/>
      <c r="AW510" s="9"/>
      <c r="AX510" s="9"/>
      <c r="BA510" s="9"/>
      <c r="BB510" s="9"/>
      <c r="BC510" s="9"/>
      <c r="BD510" s="38"/>
      <c r="BE510" s="9"/>
      <c r="BF510" s="9"/>
      <c r="BG510" s="9"/>
      <c r="BH510" s="9"/>
      <c r="BI510" s="9"/>
    </row>
    <row r="511" spans="1:61">
      <c r="A511" s="70">
        <f t="shared" si="256"/>
        <v>2.4999999999999467E-3</v>
      </c>
      <c r="B511" s="5">
        <v>-2.8875000000000002</v>
      </c>
      <c r="C511" s="75">
        <v>3.46</v>
      </c>
      <c r="D511" s="75">
        <v>0.06</v>
      </c>
      <c r="G511" s="20"/>
      <c r="H511" s="85"/>
      <c r="I511" s="21"/>
      <c r="U511" s="20">
        <f t="shared" si="265"/>
        <v>-0.77573319364618465</v>
      </c>
      <c r="V511" s="20">
        <f t="shared" si="265"/>
        <v>-0.77341310621614179</v>
      </c>
      <c r="W511" s="21">
        <f t="shared" si="259"/>
        <v>3.8149999999999999</v>
      </c>
      <c r="X511" s="21">
        <f t="shared" si="261"/>
        <v>3.8016666666666672</v>
      </c>
      <c r="Y511" s="26">
        <f t="shared" si="262"/>
        <v>4.0068518518518523</v>
      </c>
      <c r="Z511" s="26">
        <f t="shared" si="263"/>
        <v>0.20518518518518514</v>
      </c>
      <c r="AA511" s="65">
        <f t="shared" si="264"/>
        <v>0.19185185185185238</v>
      </c>
      <c r="AI511" s="20"/>
      <c r="AJ511" s="20"/>
      <c r="AK511" s="21"/>
      <c r="AO511" s="9"/>
      <c r="AP511" s="38"/>
      <c r="AQ511" s="9"/>
      <c r="AR511" s="9"/>
      <c r="AS511" s="9"/>
      <c r="AT511" s="9"/>
      <c r="AU511" s="9"/>
      <c r="AV511" s="9"/>
      <c r="AW511" s="9"/>
      <c r="AX511" s="9"/>
      <c r="BA511" s="9"/>
      <c r="BB511" s="9"/>
      <c r="BC511" s="9"/>
      <c r="BD511" s="38"/>
      <c r="BE511" s="9"/>
      <c r="BF511" s="9"/>
      <c r="BG511" s="9"/>
      <c r="BH511" s="9"/>
      <c r="BI511" s="9"/>
    </row>
    <row r="512" spans="1:61">
      <c r="A512" s="70">
        <f t="shared" si="256"/>
        <v>2.5000000000003908E-3</v>
      </c>
      <c r="B512" s="5">
        <v>-2.8849999999999998</v>
      </c>
      <c r="C512" s="75">
        <v>3.5</v>
      </c>
      <c r="D512" s="75">
        <v>0.08</v>
      </c>
      <c r="G512" s="20"/>
      <c r="H512" s="85"/>
      <c r="I512" s="21"/>
      <c r="U512" s="20">
        <f t="shared" si="265"/>
        <v>-0.77109301878609848</v>
      </c>
      <c r="V512" s="20">
        <f t="shared" si="265"/>
        <v>-0.76877293135605562</v>
      </c>
      <c r="W512" s="21">
        <f t="shared" si="259"/>
        <v>4.03</v>
      </c>
      <c r="X512" s="21">
        <f t="shared" si="261"/>
        <v>4.0038888888888886</v>
      </c>
      <c r="Y512" s="26">
        <f t="shared" si="262"/>
        <v>4.0253703703703705</v>
      </c>
      <c r="Z512" s="26">
        <f t="shared" si="263"/>
        <v>2.1481481481481879E-2</v>
      </c>
      <c r="AA512" s="65">
        <f t="shared" si="264"/>
        <v>-4.6296296296297612E-3</v>
      </c>
      <c r="AI512" s="20"/>
      <c r="AJ512" s="20"/>
      <c r="AK512" s="21"/>
      <c r="AO512" s="9"/>
      <c r="AP512" s="38"/>
      <c r="AQ512" s="9"/>
      <c r="AR512" s="9"/>
      <c r="AS512" s="9"/>
      <c r="AT512" s="9"/>
      <c r="AU512" s="9"/>
      <c r="AV512" s="9"/>
      <c r="AW512" s="9"/>
      <c r="AX512" s="9"/>
      <c r="BA512" s="9"/>
      <c r="BB512" s="9"/>
      <c r="BC512" s="9"/>
      <c r="BD512" s="38"/>
      <c r="BE512" s="9"/>
      <c r="BF512" s="9"/>
      <c r="BG512" s="9"/>
      <c r="BH512" s="9"/>
      <c r="BI512" s="9"/>
    </row>
    <row r="513" spans="1:61">
      <c r="A513" s="70">
        <f t="shared" si="256"/>
        <v>2.4999999999999467E-3</v>
      </c>
      <c r="B513" s="5">
        <v>-2.8824999999999998</v>
      </c>
      <c r="C513" s="75">
        <v>3.45</v>
      </c>
      <c r="D513" s="75">
        <v>0.04</v>
      </c>
      <c r="G513" s="20"/>
      <c r="H513" s="85"/>
      <c r="I513" s="21"/>
      <c r="U513" s="20">
        <f t="shared" si="265"/>
        <v>-0.76645284392601232</v>
      </c>
      <c r="V513" s="20">
        <f t="shared" si="265"/>
        <v>-0.76413275649596946</v>
      </c>
      <c r="W513" s="21">
        <f t="shared" si="259"/>
        <v>4.166666666666667</v>
      </c>
      <c r="X513" s="21">
        <f t="shared" si="261"/>
        <v>4.1638888888888888</v>
      </c>
      <c r="Y513" s="26">
        <f t="shared" si="262"/>
        <v>4.1237037037037041</v>
      </c>
      <c r="Z513" s="26">
        <f t="shared" si="263"/>
        <v>-4.0185185185184658E-2</v>
      </c>
      <c r="AA513" s="65">
        <f t="shared" si="264"/>
        <v>-4.296296296296287E-2</v>
      </c>
      <c r="AI513" s="20"/>
      <c r="AJ513" s="20"/>
      <c r="AK513" s="21"/>
      <c r="AO513" s="9"/>
      <c r="AP513" s="38"/>
      <c r="AQ513" s="9"/>
      <c r="AR513" s="9"/>
      <c r="AS513" s="9"/>
      <c r="AT513" s="9"/>
      <c r="AU513" s="9"/>
      <c r="AV513" s="9"/>
      <c r="AW513" s="9"/>
      <c r="AX513" s="9"/>
      <c r="BA513" s="9"/>
      <c r="BB513" s="9"/>
      <c r="BC513" s="9"/>
      <c r="BD513" s="38"/>
      <c r="BE513" s="9"/>
      <c r="BF513" s="9"/>
      <c r="BG513" s="9"/>
      <c r="BH513" s="9"/>
      <c r="BI513" s="9"/>
    </row>
    <row r="514" spans="1:61">
      <c r="A514" s="70">
        <f t="shared" si="256"/>
        <v>2.4999999999999467E-3</v>
      </c>
      <c r="B514" s="5">
        <v>-2.88</v>
      </c>
      <c r="C514" s="75">
        <v>3.48</v>
      </c>
      <c r="D514" s="75">
        <v>0.06</v>
      </c>
      <c r="G514" s="20"/>
      <c r="H514" s="85"/>
      <c r="I514" s="21"/>
      <c r="U514" s="20">
        <f t="shared" si="265"/>
        <v>-0.76181266906592615</v>
      </c>
      <c r="V514" s="20">
        <f t="shared" si="265"/>
        <v>-0.75949258163588329</v>
      </c>
      <c r="W514" s="21">
        <f t="shared" si="259"/>
        <v>4.2949999999999999</v>
      </c>
      <c r="X514" s="21">
        <f t="shared" si="261"/>
        <v>4.3438888888888885</v>
      </c>
      <c r="Y514" s="26">
        <f t="shared" si="262"/>
        <v>4.1898148148148149</v>
      </c>
      <c r="Z514" s="26">
        <f t="shared" si="263"/>
        <v>-0.15407407407407359</v>
      </c>
      <c r="AA514" s="65">
        <f t="shared" si="264"/>
        <v>-0.10518518518518505</v>
      </c>
      <c r="AI514" s="20"/>
      <c r="AJ514" s="20"/>
      <c r="AK514" s="21"/>
      <c r="AO514" s="9"/>
      <c r="AP514" s="38"/>
      <c r="AQ514" s="9"/>
      <c r="AR514" s="9"/>
      <c r="AS514" s="9"/>
      <c r="AT514" s="9"/>
      <c r="AU514" s="9"/>
      <c r="AV514" s="9"/>
      <c r="AW514" s="9"/>
      <c r="AX514" s="9"/>
      <c r="BA514" s="9"/>
      <c r="BB514" s="9"/>
      <c r="BC514" s="9"/>
      <c r="BD514" s="38"/>
      <c r="BE514" s="9"/>
      <c r="BF514" s="9"/>
      <c r="BG514" s="9"/>
      <c r="BH514" s="9"/>
      <c r="BI514" s="9"/>
    </row>
    <row r="515" spans="1:61">
      <c r="A515" s="70">
        <f t="shared" si="256"/>
        <v>2.4999999999999467E-3</v>
      </c>
      <c r="B515" s="5">
        <v>-2.8774999999999999</v>
      </c>
      <c r="C515" s="75">
        <v>3.47</v>
      </c>
      <c r="D515" s="75">
        <v>0.06</v>
      </c>
      <c r="G515" s="20"/>
      <c r="H515" s="85"/>
      <c r="I515" s="21"/>
      <c r="U515" s="20">
        <f t="shared" si="265"/>
        <v>-0.75717249420583999</v>
      </c>
      <c r="V515" s="20">
        <f t="shared" si="265"/>
        <v>-0.75485240677579712</v>
      </c>
      <c r="W515" s="21">
        <f t="shared" si="259"/>
        <v>4.57</v>
      </c>
      <c r="X515" s="21">
        <f t="shared" si="261"/>
        <v>4.4738888888888892</v>
      </c>
      <c r="Y515" s="26">
        <f t="shared" si="262"/>
        <v>4.259074074074074</v>
      </c>
      <c r="Z515" s="26">
        <f t="shared" si="263"/>
        <v>-0.21481481481481524</v>
      </c>
      <c r="AA515" s="65">
        <f t="shared" si="264"/>
        <v>-0.31092592592592627</v>
      </c>
      <c r="AI515" s="20"/>
      <c r="AJ515" s="20"/>
      <c r="AK515" s="21"/>
      <c r="AO515" s="9"/>
      <c r="AP515" s="38"/>
      <c r="AQ515" s="9"/>
      <c r="AR515" s="9"/>
      <c r="AS515" s="9"/>
      <c r="AT515" s="9"/>
      <c r="AU515" s="9"/>
      <c r="AV515" s="9"/>
      <c r="AW515" s="9"/>
      <c r="AX515" s="9"/>
      <c r="BA515" s="9"/>
      <c r="BB515" s="9"/>
      <c r="BC515" s="9"/>
      <c r="BD515" s="38"/>
      <c r="BE515" s="9"/>
      <c r="BF515" s="9"/>
      <c r="BG515" s="9"/>
      <c r="BH515" s="9"/>
      <c r="BI515" s="9"/>
    </row>
    <row r="516" spans="1:61">
      <c r="A516" s="70">
        <f t="shared" ref="A516:A579" si="266">B516-B515</f>
        <v>2.4999999999999467E-3</v>
      </c>
      <c r="B516" s="5">
        <v>-2.875</v>
      </c>
      <c r="C516" s="75">
        <v>3.23</v>
      </c>
      <c r="D516" s="75">
        <v>0.05</v>
      </c>
      <c r="G516" s="20"/>
      <c r="H516" s="85"/>
      <c r="I516" s="21"/>
      <c r="U516" s="20">
        <f t="shared" ref="U516:V531" si="267">U515 + 0.00464017486008615</f>
        <v>-0.75253231934575382</v>
      </c>
      <c r="V516" s="20">
        <f t="shared" si="267"/>
        <v>-0.75021223191571096</v>
      </c>
      <c r="W516" s="21">
        <f t="shared" si="259"/>
        <v>4.5566666666666666</v>
      </c>
      <c r="X516" s="21">
        <f t="shared" si="261"/>
        <v>4.567222222222223</v>
      </c>
      <c r="Y516" s="26">
        <f t="shared" si="262"/>
        <v>4.2896296296296299</v>
      </c>
      <c r="Z516" s="26">
        <f t="shared" si="263"/>
        <v>-0.27759259259259306</v>
      </c>
      <c r="AA516" s="65">
        <f t="shared" si="264"/>
        <v>-0.26703703703703674</v>
      </c>
      <c r="AI516" s="20"/>
      <c r="AJ516" s="20"/>
      <c r="AK516" s="21"/>
      <c r="AO516" s="9"/>
      <c r="AP516" s="38"/>
      <c r="AQ516" s="9"/>
      <c r="AR516" s="9"/>
      <c r="AS516" s="9"/>
      <c r="AT516" s="9"/>
      <c r="AU516" s="9"/>
      <c r="AV516" s="9"/>
      <c r="AW516" s="9"/>
      <c r="AX516" s="9"/>
      <c r="BA516" s="9"/>
      <c r="BB516" s="9"/>
      <c r="BC516" s="9"/>
      <c r="BD516" s="38"/>
      <c r="BE516" s="9"/>
      <c r="BF516" s="9"/>
      <c r="BG516" s="9"/>
      <c r="BH516" s="9"/>
      <c r="BI516" s="9"/>
    </row>
    <row r="517" spans="1:61">
      <c r="A517" s="70">
        <f t="shared" si="266"/>
        <v>2.4999999999999467E-3</v>
      </c>
      <c r="B517" s="5">
        <v>-2.8725000000000001</v>
      </c>
      <c r="C517" s="75">
        <v>3.23</v>
      </c>
      <c r="D517" s="75">
        <v>0.06</v>
      </c>
      <c r="G517" s="20"/>
      <c r="H517" s="85"/>
      <c r="I517" s="21"/>
      <c r="U517" s="20">
        <f t="shared" si="267"/>
        <v>-0.74789214448566765</v>
      </c>
      <c r="V517" s="20">
        <f t="shared" si="267"/>
        <v>-0.74557205705562479</v>
      </c>
      <c r="W517" s="21">
        <f t="shared" si="259"/>
        <v>4.5750000000000002</v>
      </c>
      <c r="X517" s="21">
        <f t="shared" si="261"/>
        <v>4.4238888888888894</v>
      </c>
      <c r="Y517" s="26">
        <f t="shared" si="262"/>
        <v>4.3129629629629633</v>
      </c>
      <c r="Z517" s="26">
        <f t="shared" si="263"/>
        <v>-0.11092592592592609</v>
      </c>
      <c r="AA517" s="65">
        <f t="shared" si="264"/>
        <v>-0.26203703703703685</v>
      </c>
      <c r="AI517" s="20"/>
      <c r="AJ517" s="20"/>
      <c r="AK517" s="21"/>
      <c r="AO517" s="9"/>
      <c r="AP517" s="38"/>
      <c r="AQ517" s="9"/>
      <c r="AR517" s="9"/>
      <c r="AS517" s="9"/>
      <c r="AT517" s="9"/>
      <c r="AU517" s="9"/>
      <c r="AV517" s="9"/>
      <c r="AW517" s="9"/>
      <c r="AX517" s="9"/>
      <c r="BA517" s="9"/>
      <c r="BB517" s="9"/>
      <c r="BC517" s="9"/>
      <c r="BD517" s="38"/>
      <c r="BE517" s="9"/>
      <c r="BF517" s="9"/>
      <c r="BG517" s="9"/>
      <c r="BH517" s="9"/>
      <c r="BI517" s="9"/>
    </row>
    <row r="518" spans="1:61">
      <c r="A518" s="70">
        <f t="shared" si="266"/>
        <v>2.4999999999999467E-3</v>
      </c>
      <c r="B518" s="5">
        <v>-2.87</v>
      </c>
      <c r="C518" s="75">
        <v>3.3</v>
      </c>
      <c r="D518" s="75">
        <v>0.09</v>
      </c>
      <c r="G518" s="20"/>
      <c r="H518" s="85"/>
      <c r="I518" s="21"/>
      <c r="U518" s="20">
        <f t="shared" si="267"/>
        <v>-0.74325196962558149</v>
      </c>
      <c r="V518" s="20">
        <f t="shared" si="267"/>
        <v>-0.74093188219553863</v>
      </c>
      <c r="W518" s="21">
        <f t="shared" si="259"/>
        <v>4.1400000000000006</v>
      </c>
      <c r="X518" s="21">
        <f t="shared" si="261"/>
        <v>4.2994444444444442</v>
      </c>
      <c r="Y518" s="26">
        <f t="shared" si="262"/>
        <v>4.3550000000000004</v>
      </c>
      <c r="Z518" s="26">
        <f t="shared" si="263"/>
        <v>5.5555555555556246E-2</v>
      </c>
      <c r="AA518" s="65">
        <f t="shared" si="264"/>
        <v>0.21499999999999986</v>
      </c>
      <c r="AI518" s="20"/>
      <c r="AJ518" s="20"/>
      <c r="AK518" s="21"/>
      <c r="AO518" s="9"/>
      <c r="AP518" s="38"/>
      <c r="AQ518" s="9"/>
      <c r="AR518" s="9"/>
      <c r="AS518" s="9"/>
      <c r="AT518" s="9"/>
      <c r="AU518" s="9"/>
      <c r="AV518" s="9"/>
      <c r="AW518" s="9"/>
      <c r="AX518" s="9"/>
      <c r="BA518" s="9"/>
      <c r="BB518" s="9"/>
      <c r="BC518" s="9"/>
      <c r="BD518" s="38"/>
      <c r="BE518" s="9"/>
      <c r="BF518" s="9"/>
      <c r="BG518" s="9"/>
      <c r="BH518" s="9"/>
      <c r="BI518" s="9"/>
    </row>
    <row r="519" spans="1:61">
      <c r="A519" s="70">
        <f t="shared" si="266"/>
        <v>2.4999999999999467E-3</v>
      </c>
      <c r="B519" s="5">
        <v>-2.8675000000000002</v>
      </c>
      <c r="C519" s="75">
        <v>3.31</v>
      </c>
      <c r="D519" s="75">
        <v>0.06</v>
      </c>
      <c r="G519" s="20"/>
      <c r="H519" s="85"/>
      <c r="I519" s="21"/>
      <c r="U519" s="20">
        <f t="shared" si="267"/>
        <v>-0.73861179476549532</v>
      </c>
      <c r="V519" s="20">
        <f t="shared" si="267"/>
        <v>-0.73629170733545246</v>
      </c>
      <c r="W519" s="21">
        <f t="shared" si="259"/>
        <v>4.1833333333333336</v>
      </c>
      <c r="X519" s="21">
        <f t="shared" si="261"/>
        <v>4.137777777777778</v>
      </c>
      <c r="Y519" s="26">
        <f t="shared" si="262"/>
        <v>4.3970370370370375</v>
      </c>
      <c r="Z519" s="26">
        <f t="shared" si="263"/>
        <v>0.25925925925925952</v>
      </c>
      <c r="AA519" s="65">
        <f t="shared" si="264"/>
        <v>0.21370370370370395</v>
      </c>
      <c r="AI519" s="20"/>
      <c r="AJ519" s="20"/>
      <c r="AK519" s="21"/>
      <c r="AO519" s="9"/>
      <c r="AP519" s="38"/>
      <c r="AQ519" s="9"/>
      <c r="AR519" s="9"/>
      <c r="AS519" s="9"/>
      <c r="AT519" s="9"/>
      <c r="AU519" s="9"/>
      <c r="AV519" s="9"/>
      <c r="AW519" s="9"/>
      <c r="AX519" s="9"/>
      <c r="BA519" s="9"/>
      <c r="BB519" s="9"/>
      <c r="BC519" s="9"/>
      <c r="BD519" s="38"/>
      <c r="BE519" s="9"/>
      <c r="BF519" s="9"/>
      <c r="BG519" s="9"/>
      <c r="BH519" s="9"/>
      <c r="BI519" s="9"/>
    </row>
    <row r="520" spans="1:61">
      <c r="A520" s="70">
        <f t="shared" si="266"/>
        <v>2.4999999999999467E-3</v>
      </c>
      <c r="B520" s="5">
        <v>-2.8650000000000002</v>
      </c>
      <c r="C520" s="75">
        <v>3.37</v>
      </c>
      <c r="D520" s="75">
        <v>0.05</v>
      </c>
      <c r="G520" s="20"/>
      <c r="H520" s="85"/>
      <c r="I520" s="21"/>
      <c r="U520" s="20">
        <f t="shared" si="267"/>
        <v>-0.73397161990540916</v>
      </c>
      <c r="V520" s="20">
        <f t="shared" si="267"/>
        <v>-0.7316515324753663</v>
      </c>
      <c r="W520" s="21">
        <f t="shared" si="259"/>
        <v>4.09</v>
      </c>
      <c r="X520" s="21">
        <f t="shared" si="261"/>
        <v>4.1711111111111112</v>
      </c>
      <c r="Y520" s="26">
        <f t="shared" si="262"/>
        <v>4.353148148148148</v>
      </c>
      <c r="Z520" s="26">
        <f t="shared" si="263"/>
        <v>0.18203703703703678</v>
      </c>
      <c r="AA520" s="65">
        <f t="shared" si="264"/>
        <v>0.26314814814814813</v>
      </c>
      <c r="AI520" s="20"/>
      <c r="AJ520" s="20"/>
      <c r="AK520" s="21"/>
      <c r="AO520" s="9"/>
      <c r="AP520" s="38"/>
      <c r="AQ520" s="9"/>
      <c r="AR520" s="9"/>
      <c r="AS520" s="9"/>
      <c r="AT520" s="9"/>
      <c r="AU520" s="9"/>
      <c r="AV520" s="9"/>
      <c r="AW520" s="9"/>
      <c r="AX520" s="9"/>
      <c r="BA520" s="9"/>
      <c r="BB520" s="9"/>
      <c r="BC520" s="9"/>
      <c r="BD520" s="38"/>
      <c r="BE520" s="9"/>
      <c r="BF520" s="9"/>
      <c r="BG520" s="9"/>
      <c r="BH520" s="9"/>
      <c r="BI520" s="9"/>
    </row>
    <row r="521" spans="1:61">
      <c r="A521" s="70">
        <f t="shared" si="266"/>
        <v>2.5000000000003908E-3</v>
      </c>
      <c r="B521" s="5">
        <v>-2.8624999999999998</v>
      </c>
      <c r="C521" s="75">
        <v>3.25</v>
      </c>
      <c r="D521" s="75">
        <v>0.06</v>
      </c>
      <c r="G521" s="20"/>
      <c r="H521" s="85"/>
      <c r="I521" s="21"/>
      <c r="U521" s="20">
        <f t="shared" si="267"/>
        <v>-0.72933144504532299</v>
      </c>
      <c r="V521" s="20">
        <f t="shared" si="267"/>
        <v>-0.72701135761528013</v>
      </c>
      <c r="W521" s="21">
        <f t="shared" si="259"/>
        <v>4.24</v>
      </c>
      <c r="X521" s="21">
        <f t="shared" si="261"/>
        <v>4.291666666666667</v>
      </c>
      <c r="Y521" s="26">
        <f t="shared" si="262"/>
        <v>4.2918518518518516</v>
      </c>
      <c r="Z521" s="26">
        <f t="shared" si="263"/>
        <v>1.8518518518462201E-4</v>
      </c>
      <c r="AA521" s="65">
        <f t="shared" si="264"/>
        <v>5.1851851851851372E-2</v>
      </c>
      <c r="AI521" s="20"/>
      <c r="AJ521" s="20"/>
      <c r="AK521" s="21"/>
      <c r="AO521" s="9"/>
      <c r="AP521" s="38"/>
      <c r="AQ521" s="9"/>
      <c r="AR521" s="9"/>
      <c r="AS521" s="9"/>
      <c r="AT521" s="9"/>
      <c r="AU521" s="9"/>
      <c r="AV521" s="9"/>
      <c r="AW521" s="9"/>
      <c r="AX521" s="9"/>
      <c r="BA521" s="9"/>
      <c r="BB521" s="9"/>
      <c r="BC521" s="9"/>
      <c r="BD521" s="38"/>
      <c r="BE521" s="9"/>
      <c r="BF521" s="9"/>
      <c r="BG521" s="9"/>
      <c r="BH521" s="9"/>
      <c r="BI521" s="9"/>
    </row>
    <row r="522" spans="1:61">
      <c r="A522" s="70">
        <f t="shared" si="266"/>
        <v>2.4999999999999467E-3</v>
      </c>
      <c r="B522" s="5">
        <v>-2.86</v>
      </c>
      <c r="C522" s="75">
        <v>3.19</v>
      </c>
      <c r="D522" s="75">
        <v>0.08</v>
      </c>
      <c r="G522" s="20"/>
      <c r="H522" s="85"/>
      <c r="I522" s="21"/>
      <c r="U522" s="20">
        <f t="shared" si="267"/>
        <v>-0.72469127018523682</v>
      </c>
      <c r="V522" s="20">
        <f t="shared" si="267"/>
        <v>-0.72237118275519396</v>
      </c>
      <c r="W522" s="21">
        <f t="shared" si="259"/>
        <v>4.5449999999999999</v>
      </c>
      <c r="X522" s="21">
        <f t="shared" si="261"/>
        <v>4.4861111111111107</v>
      </c>
      <c r="Y522" s="26">
        <f t="shared" si="262"/>
        <v>4.2105555555555556</v>
      </c>
      <c r="Z522" s="26">
        <f t="shared" si="263"/>
        <v>-0.27555555555555511</v>
      </c>
      <c r="AA522" s="65">
        <f t="shared" si="264"/>
        <v>-0.33444444444444432</v>
      </c>
      <c r="AI522" s="20"/>
      <c r="AJ522" s="20"/>
      <c r="AK522" s="21"/>
      <c r="AO522" s="9"/>
      <c r="AP522" s="38"/>
      <c r="AQ522" s="9"/>
      <c r="AR522" s="9"/>
      <c r="AS522" s="9"/>
      <c r="AT522" s="9"/>
      <c r="AU522" s="9"/>
      <c r="AV522" s="9"/>
      <c r="AW522" s="9"/>
      <c r="AX522" s="9"/>
      <c r="BA522" s="9"/>
      <c r="BB522" s="9"/>
      <c r="BC522" s="9"/>
      <c r="BD522" s="38"/>
      <c r="BE522" s="9"/>
      <c r="BF522" s="9"/>
      <c r="BG522" s="9"/>
      <c r="BH522" s="9"/>
      <c r="BI522" s="9"/>
    </row>
    <row r="523" spans="1:61">
      <c r="A523" s="70">
        <f t="shared" si="266"/>
        <v>2.4999999999999467E-3</v>
      </c>
      <c r="B523" s="5">
        <v>-2.8574999999999999</v>
      </c>
      <c r="C523" s="75">
        <v>3.33</v>
      </c>
      <c r="D523" s="75">
        <v>0.06</v>
      </c>
      <c r="G523" s="20"/>
      <c r="H523" s="85"/>
      <c r="I523" s="21"/>
      <c r="U523" s="20">
        <f t="shared" si="267"/>
        <v>-0.72005109532515066</v>
      </c>
      <c r="V523" s="20">
        <f t="shared" si="267"/>
        <v>-0.7177310078951078</v>
      </c>
      <c r="W523" s="21">
        <f t="shared" si="259"/>
        <v>4.6733333333333329</v>
      </c>
      <c r="X523" s="21">
        <f t="shared" si="261"/>
        <v>4.4644444444444451</v>
      </c>
      <c r="Y523" s="26">
        <f t="shared" si="262"/>
        <v>4.1516666666666664</v>
      </c>
      <c r="Z523" s="26">
        <f t="shared" si="263"/>
        <v>-0.31277777777777871</v>
      </c>
      <c r="AA523" s="65">
        <f t="shared" si="264"/>
        <v>-0.5216666666666665</v>
      </c>
      <c r="AI523" s="20"/>
      <c r="AJ523" s="20"/>
      <c r="AK523" s="21"/>
      <c r="AO523" s="9"/>
      <c r="AP523" s="38"/>
      <c r="AQ523" s="9"/>
      <c r="AR523" s="9"/>
      <c r="AS523" s="9"/>
      <c r="AT523" s="9"/>
      <c r="AU523" s="9"/>
      <c r="AV523" s="9"/>
      <c r="AW523" s="9"/>
      <c r="AX523" s="9"/>
      <c r="BA523" s="9"/>
      <c r="BB523" s="9"/>
      <c r="BC523" s="9"/>
      <c r="BD523" s="38"/>
      <c r="BE523" s="9"/>
      <c r="BF523" s="9"/>
      <c r="BG523" s="9"/>
      <c r="BH523" s="9"/>
      <c r="BI523" s="9"/>
    </row>
    <row r="524" spans="1:61">
      <c r="A524" s="70">
        <f t="shared" si="266"/>
        <v>2.4999999999999467E-3</v>
      </c>
      <c r="B524" s="5">
        <v>-2.855</v>
      </c>
      <c r="C524" s="75">
        <v>3.44</v>
      </c>
      <c r="D524" s="75">
        <v>0.06</v>
      </c>
      <c r="G524" s="20"/>
      <c r="H524" s="85"/>
      <c r="I524" s="21"/>
      <c r="U524" s="20">
        <f t="shared" si="267"/>
        <v>-0.71541092046506449</v>
      </c>
      <c r="V524" s="20">
        <f t="shared" si="267"/>
        <v>-0.71309083303502163</v>
      </c>
      <c r="W524" s="21">
        <f t="shared" si="259"/>
        <v>4.1749999999999998</v>
      </c>
      <c r="X524" s="21">
        <f t="shared" si="261"/>
        <v>4.2844444444444436</v>
      </c>
      <c r="Y524" s="26">
        <f t="shared" si="262"/>
        <v>4.0835185185185185</v>
      </c>
      <c r="Z524" s="26">
        <f t="shared" si="263"/>
        <v>-0.20092592592592506</v>
      </c>
      <c r="AA524" s="65">
        <f t="shared" si="264"/>
        <v>-9.1481481481481275E-2</v>
      </c>
      <c r="AI524" s="20"/>
      <c r="AJ524" s="20"/>
      <c r="AK524" s="21"/>
      <c r="AO524" s="9"/>
      <c r="AP524" s="38"/>
      <c r="AQ524" s="9"/>
      <c r="AR524" s="9"/>
      <c r="AS524" s="9"/>
      <c r="AT524" s="9"/>
      <c r="AU524" s="9"/>
      <c r="AV524" s="9"/>
      <c r="AW524" s="9"/>
      <c r="AX524" s="9"/>
      <c r="BA524" s="9"/>
      <c r="BB524" s="9"/>
      <c r="BC524" s="9"/>
      <c r="BD524" s="38"/>
      <c r="BE524" s="9"/>
      <c r="BF524" s="9"/>
      <c r="BG524" s="9"/>
      <c r="BH524" s="9"/>
      <c r="BI524" s="9"/>
    </row>
    <row r="525" spans="1:61">
      <c r="A525" s="70">
        <f t="shared" si="266"/>
        <v>2.4999999999999467E-3</v>
      </c>
      <c r="B525" s="5">
        <v>-2.8525</v>
      </c>
      <c r="C525" s="75">
        <v>3.42</v>
      </c>
      <c r="D525" s="75">
        <v>0.05</v>
      </c>
      <c r="G525" s="20"/>
      <c r="H525" s="85"/>
      <c r="I525" s="21"/>
      <c r="U525" s="20">
        <f t="shared" si="267"/>
        <v>-0.71077074560497833</v>
      </c>
      <c r="V525" s="20">
        <f t="shared" si="267"/>
        <v>-0.70845065817493547</v>
      </c>
      <c r="W525" s="21">
        <f t="shared" si="259"/>
        <v>4.0049999999999999</v>
      </c>
      <c r="X525" s="21">
        <f t="shared" si="261"/>
        <v>4.0077777777777781</v>
      </c>
      <c r="Y525" s="26">
        <f t="shared" si="262"/>
        <v>4.0498148148148143</v>
      </c>
      <c r="Z525" s="26">
        <f t="shared" si="263"/>
        <v>4.2037037037036207E-2</v>
      </c>
      <c r="AA525" s="65">
        <f t="shared" si="264"/>
        <v>4.4814814814814419E-2</v>
      </c>
      <c r="AI525" s="20"/>
      <c r="AJ525" s="20"/>
      <c r="AK525" s="21"/>
      <c r="AO525" s="9"/>
      <c r="AP525" s="38"/>
      <c r="AQ525" s="9"/>
      <c r="AR525" s="9"/>
      <c r="AS525" s="9"/>
      <c r="AT525" s="9"/>
      <c r="AU525" s="9"/>
      <c r="AV525" s="9"/>
      <c r="AW525" s="9"/>
      <c r="AX525" s="9"/>
      <c r="BA525" s="9"/>
      <c r="BB525" s="9"/>
      <c r="BC525" s="9"/>
      <c r="BD525" s="38"/>
      <c r="BE525" s="9"/>
      <c r="BF525" s="9"/>
      <c r="BG525" s="9"/>
      <c r="BH525" s="9"/>
      <c r="BI525" s="9"/>
    </row>
    <row r="526" spans="1:61">
      <c r="A526" s="70">
        <f t="shared" si="266"/>
        <v>2.4999999999999467E-3</v>
      </c>
      <c r="B526" s="5">
        <v>-2.85</v>
      </c>
      <c r="C526" s="75">
        <v>3.4</v>
      </c>
      <c r="D526" s="75">
        <v>0.06</v>
      </c>
      <c r="G526" s="20"/>
      <c r="H526" s="85"/>
      <c r="I526" s="21"/>
      <c r="U526" s="20">
        <f t="shared" si="267"/>
        <v>-0.70613057074489216</v>
      </c>
      <c r="V526" s="20">
        <f t="shared" si="267"/>
        <v>-0.7038104833148493</v>
      </c>
      <c r="W526" s="21">
        <f t="shared" si="259"/>
        <v>3.8433333333333333</v>
      </c>
      <c r="X526" s="21">
        <f t="shared" si="261"/>
        <v>3.8194444444444442</v>
      </c>
      <c r="Y526" s="26">
        <f t="shared" si="262"/>
        <v>4.0320370370370373</v>
      </c>
      <c r="Z526" s="26">
        <f t="shared" si="263"/>
        <v>0.21259259259259311</v>
      </c>
      <c r="AA526" s="65">
        <f t="shared" si="264"/>
        <v>0.18870370370370404</v>
      </c>
      <c r="AI526" s="20"/>
      <c r="AJ526" s="20"/>
      <c r="AK526" s="21"/>
      <c r="AO526" s="9"/>
      <c r="AP526" s="38"/>
      <c r="AQ526" s="9"/>
      <c r="AR526" s="9"/>
      <c r="AS526" s="9"/>
      <c r="AT526" s="9"/>
      <c r="AU526" s="9"/>
      <c r="AV526" s="9"/>
      <c r="AW526" s="9"/>
      <c r="AX526" s="9"/>
      <c r="BA526" s="9"/>
      <c r="BB526" s="9"/>
      <c r="BC526" s="9"/>
      <c r="BD526" s="38"/>
      <c r="BE526" s="9"/>
      <c r="BF526" s="9"/>
      <c r="BG526" s="9"/>
      <c r="BH526" s="9"/>
      <c r="BI526" s="9"/>
    </row>
    <row r="527" spans="1:61">
      <c r="A527" s="70">
        <f t="shared" si="266"/>
        <v>2.4999999999999467E-3</v>
      </c>
      <c r="B527" s="5">
        <v>-2.8475000000000001</v>
      </c>
      <c r="C527" s="75">
        <v>3.5</v>
      </c>
      <c r="D527" s="75">
        <v>7.0000000000000007E-2</v>
      </c>
      <c r="G527" s="20"/>
      <c r="H527" s="85"/>
      <c r="I527" s="21"/>
      <c r="U527" s="20">
        <f t="shared" si="267"/>
        <v>-0.701490395884806</v>
      </c>
      <c r="V527" s="20">
        <f t="shared" si="267"/>
        <v>-0.69917030845476313</v>
      </c>
      <c r="W527" s="21">
        <f t="shared" si="259"/>
        <v>3.61</v>
      </c>
      <c r="X527" s="21">
        <f t="shared" si="261"/>
        <v>3.6744444444444446</v>
      </c>
      <c r="Y527" s="26">
        <f t="shared" si="262"/>
        <v>3.987592592592593</v>
      </c>
      <c r="Z527" s="26">
        <f t="shared" si="263"/>
        <v>0.3131481481481484</v>
      </c>
      <c r="AA527" s="65">
        <f t="shared" si="264"/>
        <v>0.37759259259259315</v>
      </c>
      <c r="AI527" s="20"/>
      <c r="AJ527" s="20"/>
      <c r="AK527" s="21"/>
      <c r="AO527" s="9"/>
      <c r="AP527" s="38"/>
      <c r="AQ527" s="9"/>
      <c r="AR527" s="9"/>
      <c r="AS527" s="9"/>
      <c r="AT527" s="9"/>
      <c r="AU527" s="9"/>
      <c r="AV527" s="9"/>
      <c r="AW527" s="9"/>
      <c r="AX527" s="9"/>
      <c r="BA527" s="9"/>
      <c r="BB527" s="9"/>
      <c r="BC527" s="9"/>
      <c r="BD527" s="38"/>
      <c r="BE527" s="9"/>
      <c r="BF527" s="9"/>
      <c r="BG527" s="9"/>
      <c r="BH527" s="9"/>
      <c r="BI527" s="9"/>
    </row>
    <row r="528" spans="1:61">
      <c r="A528" s="70">
        <f t="shared" si="266"/>
        <v>2.4999999999999467E-3</v>
      </c>
      <c r="B528" s="5">
        <v>-2.8450000000000002</v>
      </c>
      <c r="C528" s="75">
        <v>3.38</v>
      </c>
      <c r="D528" s="75">
        <v>7.0000000000000007E-2</v>
      </c>
      <c r="G528" s="20"/>
      <c r="H528" s="85"/>
      <c r="I528" s="21"/>
      <c r="U528" s="20">
        <f t="shared" si="267"/>
        <v>-0.69685022102471983</v>
      </c>
      <c r="V528" s="20">
        <f t="shared" si="267"/>
        <v>-0.69453013359467697</v>
      </c>
      <c r="W528" s="21">
        <f t="shared" si="259"/>
        <v>3.5700000000000003</v>
      </c>
      <c r="X528" s="21">
        <f t="shared" si="261"/>
        <v>3.6555555555555554</v>
      </c>
      <c r="Y528" s="26">
        <f t="shared" si="262"/>
        <v>3.9542592592592589</v>
      </c>
      <c r="Z528" s="26">
        <f t="shared" si="263"/>
        <v>0.29870370370370347</v>
      </c>
      <c r="AA528" s="65">
        <f t="shared" si="264"/>
        <v>0.38425925925925863</v>
      </c>
      <c r="AI528" s="20"/>
      <c r="AJ528" s="20"/>
      <c r="AK528" s="21"/>
      <c r="AO528" s="9"/>
      <c r="AP528" s="38"/>
      <c r="AQ528" s="9"/>
      <c r="AR528" s="9"/>
      <c r="AS528" s="9"/>
      <c r="AT528" s="9"/>
      <c r="AU528" s="9"/>
      <c r="AV528" s="9"/>
      <c r="AW528" s="9"/>
      <c r="AX528" s="9"/>
      <c r="BA528" s="9"/>
      <c r="BB528" s="9"/>
      <c r="BC528" s="9"/>
      <c r="BD528" s="38"/>
      <c r="BE528" s="9"/>
      <c r="BF528" s="9"/>
      <c r="BG528" s="9"/>
      <c r="BH528" s="9"/>
      <c r="BI528" s="9"/>
    </row>
    <row r="529" spans="1:61">
      <c r="A529" s="70">
        <f t="shared" si="266"/>
        <v>2.5000000000003908E-3</v>
      </c>
      <c r="B529" s="5">
        <v>-2.8424999999999998</v>
      </c>
      <c r="C529" s="75">
        <v>3.42</v>
      </c>
      <c r="D529" s="75">
        <v>0.06</v>
      </c>
      <c r="G529" s="20"/>
      <c r="H529" s="85"/>
      <c r="I529" s="21"/>
      <c r="U529" s="20">
        <f t="shared" si="267"/>
        <v>-0.69221004616463366</v>
      </c>
      <c r="V529" s="20">
        <f t="shared" si="267"/>
        <v>-0.6898899587345908</v>
      </c>
      <c r="W529" s="21">
        <f t="shared" si="259"/>
        <v>3.7866666666666666</v>
      </c>
      <c r="X529" s="21">
        <f t="shared" si="261"/>
        <v>3.8122222222222226</v>
      </c>
      <c r="Y529" s="26">
        <f t="shared" si="262"/>
        <v>3.9870370370370369</v>
      </c>
      <c r="Z529" s="26">
        <f t="shared" si="263"/>
        <v>0.17481481481481431</v>
      </c>
      <c r="AA529" s="65">
        <f t="shared" si="264"/>
        <v>0.20037037037037031</v>
      </c>
      <c r="AI529" s="20"/>
      <c r="AJ529" s="20"/>
      <c r="AK529" s="21"/>
      <c r="AO529" s="9"/>
      <c r="AP529" s="38"/>
      <c r="AQ529" s="9"/>
      <c r="AR529" s="9"/>
      <c r="AS529" s="9"/>
      <c r="AT529" s="9"/>
      <c r="AU529" s="9"/>
      <c r="AV529" s="9"/>
      <c r="AW529" s="9"/>
      <c r="AX529" s="9"/>
      <c r="BA529" s="9"/>
      <c r="BB529" s="9"/>
      <c r="BC529" s="9"/>
      <c r="BD529" s="38"/>
      <c r="BE529" s="9"/>
      <c r="BF529" s="9"/>
      <c r="BG529" s="9"/>
      <c r="BH529" s="9"/>
      <c r="BI529" s="9"/>
    </row>
    <row r="530" spans="1:61">
      <c r="A530" s="70">
        <f t="shared" si="266"/>
        <v>2.4999999999999467E-3</v>
      </c>
      <c r="B530" s="5">
        <v>-2.84</v>
      </c>
      <c r="C530" s="75">
        <v>3.34</v>
      </c>
      <c r="D530" s="75">
        <v>0.05</v>
      </c>
      <c r="G530" s="20"/>
      <c r="H530" s="85"/>
      <c r="I530" s="21"/>
      <c r="U530" s="20">
        <f t="shared" si="267"/>
        <v>-0.6875698713045475</v>
      </c>
      <c r="V530" s="20">
        <f t="shared" si="267"/>
        <v>-0.68524978387450464</v>
      </c>
      <c r="W530" s="21">
        <f t="shared" si="259"/>
        <v>4.08</v>
      </c>
      <c r="X530" s="21">
        <f t="shared" si="261"/>
        <v>4.0038888888888886</v>
      </c>
      <c r="Y530" s="26">
        <f t="shared" si="262"/>
        <v>4.05037037037037</v>
      </c>
      <c r="Z530" s="26">
        <f t="shared" si="263"/>
        <v>4.6481481481481346E-2</v>
      </c>
      <c r="AA530" s="65">
        <f t="shared" si="264"/>
        <v>-2.9629629629630116E-2</v>
      </c>
      <c r="AI530" s="20"/>
      <c r="AJ530" s="20"/>
      <c r="AK530" s="21"/>
      <c r="AO530" s="9"/>
      <c r="AP530" s="38"/>
      <c r="AQ530" s="9"/>
      <c r="AR530" s="9"/>
      <c r="AS530" s="9"/>
      <c r="AT530" s="9"/>
      <c r="AU530" s="9"/>
      <c r="AV530" s="9"/>
      <c r="AW530" s="9"/>
      <c r="AX530" s="9"/>
      <c r="BA530" s="9"/>
      <c r="BB530" s="9"/>
      <c r="BC530" s="9"/>
      <c r="BD530" s="38"/>
      <c r="BE530" s="9"/>
      <c r="BF530" s="9"/>
      <c r="BG530" s="9"/>
      <c r="BH530" s="9"/>
      <c r="BI530" s="9"/>
    </row>
    <row r="531" spans="1:61">
      <c r="A531" s="70">
        <f t="shared" si="266"/>
        <v>2.4999999999999467E-3</v>
      </c>
      <c r="B531" s="5">
        <v>-2.8374999999999999</v>
      </c>
      <c r="C531" s="75">
        <v>3.27</v>
      </c>
      <c r="D531" s="75">
        <v>0.08</v>
      </c>
      <c r="G531" s="20"/>
      <c r="H531" s="85"/>
      <c r="I531" s="21"/>
      <c r="U531" s="20">
        <f t="shared" si="267"/>
        <v>-0.68292969644446133</v>
      </c>
      <c r="V531" s="20">
        <f t="shared" si="267"/>
        <v>-0.68060960901441847</v>
      </c>
      <c r="W531" s="21">
        <f t="shared" si="259"/>
        <v>4.1449999999999996</v>
      </c>
      <c r="X531" s="21">
        <f t="shared" si="261"/>
        <v>4.1994444444444445</v>
      </c>
      <c r="Y531" s="26">
        <f t="shared" si="262"/>
        <v>4.1425925925925924</v>
      </c>
      <c r="Z531" s="26">
        <f t="shared" si="263"/>
        <v>-5.6851851851852153E-2</v>
      </c>
      <c r="AA531" s="65">
        <f t="shared" si="264"/>
        <v>-2.4074074074071916E-3</v>
      </c>
      <c r="AI531" s="20"/>
      <c r="AJ531" s="20"/>
      <c r="AK531" s="21"/>
      <c r="AO531" s="9"/>
      <c r="AP531" s="38"/>
      <c r="AQ531" s="9"/>
      <c r="AR531" s="9"/>
      <c r="AS531" s="9"/>
      <c r="AT531" s="9"/>
      <c r="AU531" s="9"/>
      <c r="AV531" s="9"/>
      <c r="AW531" s="9"/>
      <c r="AX531" s="9"/>
      <c r="BA531" s="9"/>
      <c r="BB531" s="9"/>
      <c r="BC531" s="9"/>
      <c r="BD531" s="38"/>
      <c r="BE531" s="9"/>
      <c r="BF531" s="9"/>
      <c r="BG531" s="9"/>
      <c r="BH531" s="9"/>
      <c r="BI531" s="9"/>
    </row>
    <row r="532" spans="1:61">
      <c r="A532" s="70">
        <f t="shared" si="266"/>
        <v>2.4999999999999467E-3</v>
      </c>
      <c r="B532" s="5">
        <v>-2.835</v>
      </c>
      <c r="C532" s="75">
        <v>3.17</v>
      </c>
      <c r="D532" s="75">
        <v>0.08</v>
      </c>
      <c r="G532" s="20"/>
      <c r="H532" s="85"/>
      <c r="I532" s="21"/>
      <c r="U532" s="20">
        <f t="shared" ref="U532:V547" si="268">U531 + 0.00464017486008615</f>
        <v>-0.67828952158437517</v>
      </c>
      <c r="V532" s="20">
        <f t="shared" si="268"/>
        <v>-0.6759694341543323</v>
      </c>
      <c r="W532" s="21">
        <f t="shared" si="259"/>
        <v>4.373333333333334</v>
      </c>
      <c r="X532" s="21">
        <f t="shared" si="261"/>
        <v>4.3294444444444444</v>
      </c>
      <c r="Y532" s="26">
        <f t="shared" si="262"/>
        <v>4.2498148148148154</v>
      </c>
      <c r="Z532" s="26">
        <f t="shared" si="263"/>
        <v>-7.9629629629629051E-2</v>
      </c>
      <c r="AA532" s="65">
        <f t="shared" si="264"/>
        <v>-0.12351851851851858</v>
      </c>
      <c r="AI532" s="20"/>
      <c r="AJ532" s="20"/>
      <c r="AK532" s="21"/>
      <c r="AO532" s="9"/>
      <c r="AP532" s="38"/>
      <c r="AQ532" s="9"/>
      <c r="AR532" s="9"/>
      <c r="AS532" s="9"/>
      <c r="AT532" s="9"/>
      <c r="AU532" s="9"/>
      <c r="AV532" s="9"/>
      <c r="AW532" s="9"/>
      <c r="AX532" s="9"/>
      <c r="BA532" s="9"/>
      <c r="BB532" s="9"/>
      <c r="BC532" s="9"/>
      <c r="BD532" s="38"/>
      <c r="BE532" s="9"/>
      <c r="BF532" s="9"/>
      <c r="BG532" s="9"/>
      <c r="BH532" s="9"/>
      <c r="BI532" s="9"/>
    </row>
    <row r="533" spans="1:61">
      <c r="A533" s="70">
        <f t="shared" si="266"/>
        <v>2.4999999999999467E-3</v>
      </c>
      <c r="B533" s="5">
        <v>-2.8325</v>
      </c>
      <c r="C533" s="75">
        <v>3.11</v>
      </c>
      <c r="D533" s="75">
        <v>0.04</v>
      </c>
      <c r="G533" s="20"/>
      <c r="H533" s="85"/>
      <c r="I533" s="21"/>
      <c r="U533" s="20">
        <f t="shared" si="268"/>
        <v>-0.673649346724289</v>
      </c>
      <c r="V533" s="20">
        <f t="shared" si="268"/>
        <v>-0.67132925929424614</v>
      </c>
      <c r="W533" s="21">
        <f t="shared" si="259"/>
        <v>4.47</v>
      </c>
      <c r="X533" s="21">
        <f t="shared" si="261"/>
        <v>4.472777777777778</v>
      </c>
      <c r="Y533" s="26">
        <f t="shared" si="262"/>
        <v>4.3842592592592595</v>
      </c>
      <c r="Z533" s="26">
        <f t="shared" si="263"/>
        <v>-8.8518518518518441E-2</v>
      </c>
      <c r="AA533" s="65">
        <f t="shared" si="264"/>
        <v>-8.5740740740740229E-2</v>
      </c>
      <c r="AI533" s="20"/>
      <c r="AJ533" s="20"/>
      <c r="AK533" s="21"/>
      <c r="AO533" s="9"/>
      <c r="AP533" s="38"/>
      <c r="AQ533" s="9"/>
      <c r="AR533" s="9"/>
      <c r="AS533" s="9"/>
      <c r="AT533" s="9"/>
      <c r="AU533" s="9"/>
      <c r="AV533" s="9"/>
      <c r="AW533" s="9"/>
      <c r="AX533" s="9"/>
      <c r="BA533" s="9"/>
      <c r="BB533" s="9"/>
      <c r="BC533" s="9"/>
      <c r="BD533" s="38"/>
      <c r="BE533" s="9"/>
      <c r="BF533" s="9"/>
      <c r="BG533" s="9"/>
      <c r="BH533" s="9"/>
      <c r="BI533" s="9"/>
    </row>
    <row r="534" spans="1:61">
      <c r="A534" s="70">
        <f t="shared" si="266"/>
        <v>2.4999999999999467E-3</v>
      </c>
      <c r="B534" s="5">
        <v>-2.83</v>
      </c>
      <c r="C534" s="75">
        <v>3.16</v>
      </c>
      <c r="D534" s="75">
        <v>0.06</v>
      </c>
      <c r="G534" s="20"/>
      <c r="H534" s="85"/>
      <c r="I534" s="21"/>
      <c r="U534" s="20">
        <f t="shared" si="268"/>
        <v>-0.66900917186420283</v>
      </c>
      <c r="V534" s="20">
        <f t="shared" si="268"/>
        <v>-0.66668908443415997</v>
      </c>
      <c r="W534" s="21">
        <f t="shared" si="259"/>
        <v>4.5750000000000002</v>
      </c>
      <c r="X534" s="21">
        <f t="shared" si="261"/>
        <v>4.5727777777777776</v>
      </c>
      <c r="Y534" s="26">
        <f t="shared" si="262"/>
        <v>4.4887037037037025</v>
      </c>
      <c r="Z534" s="26">
        <f t="shared" si="263"/>
        <v>-8.4074074074075078E-2</v>
      </c>
      <c r="AA534" s="65">
        <f t="shared" si="264"/>
        <v>-8.6296296296297648E-2</v>
      </c>
      <c r="AI534" s="20"/>
      <c r="AJ534" s="20"/>
      <c r="AK534" s="21"/>
      <c r="AO534" s="9"/>
      <c r="AP534" s="38"/>
      <c r="AQ534" s="9"/>
      <c r="AR534" s="9"/>
      <c r="AS534" s="9"/>
      <c r="AT534" s="9"/>
      <c r="AU534" s="9"/>
      <c r="AV534" s="9"/>
      <c r="AW534" s="9"/>
      <c r="AX534" s="9"/>
      <c r="BA534" s="9"/>
      <c r="BB534" s="9"/>
      <c r="BC534" s="9"/>
      <c r="BD534" s="38"/>
      <c r="BE534" s="9"/>
      <c r="BF534" s="9"/>
      <c r="BG534" s="9"/>
      <c r="BH534" s="9"/>
      <c r="BI534" s="9"/>
    </row>
    <row r="535" spans="1:61">
      <c r="A535" s="70">
        <f t="shared" si="266"/>
        <v>2.4999999999999467E-3</v>
      </c>
      <c r="B535" s="5">
        <v>-2.8275000000000001</v>
      </c>
      <c r="C535" s="75">
        <v>3.12</v>
      </c>
      <c r="D535" s="75">
        <v>0.06</v>
      </c>
      <c r="G535" s="20"/>
      <c r="H535" s="85"/>
      <c r="I535" s="21"/>
      <c r="U535" s="20">
        <f t="shared" si="268"/>
        <v>-0.66436899700411667</v>
      </c>
      <c r="V535" s="20">
        <f t="shared" si="268"/>
        <v>-0.66204890957407381</v>
      </c>
      <c r="W535" s="21">
        <f t="shared" ref="W535:W598" si="269">AVERAGEIFS(d18O,KyrBP,"&gt;"&amp;U535,KyrBP,"&lt;="&amp;U536)</f>
        <v>4.6733333333333329</v>
      </c>
      <c r="X535" s="21">
        <f t="shared" si="261"/>
        <v>4.6077777777777778</v>
      </c>
      <c r="Y535" s="26">
        <f t="shared" si="262"/>
        <v>4.5592592592592593</v>
      </c>
      <c r="Z535" s="26">
        <f t="shared" si="263"/>
        <v>-4.8518518518518405E-2</v>
      </c>
      <c r="AA535" s="65">
        <f t="shared" si="264"/>
        <v>-0.11407407407407355</v>
      </c>
      <c r="AI535" s="20"/>
      <c r="AJ535" s="20"/>
      <c r="AK535" s="21"/>
      <c r="AO535" s="9"/>
      <c r="AP535" s="38"/>
      <c r="AQ535" s="9"/>
      <c r="AR535" s="9"/>
      <c r="AS535" s="9"/>
      <c r="AT535" s="9"/>
      <c r="AU535" s="9"/>
      <c r="AV535" s="9"/>
      <c r="AW535" s="9"/>
      <c r="AX535" s="9"/>
      <c r="BA535" s="9"/>
      <c r="BB535" s="9"/>
      <c r="BC535" s="9"/>
      <c r="BD535" s="38"/>
      <c r="BE535" s="9"/>
      <c r="BF535" s="9"/>
      <c r="BG535" s="9"/>
      <c r="BH535" s="9"/>
      <c r="BI535" s="9"/>
    </row>
    <row r="536" spans="1:61">
      <c r="A536" s="70">
        <f t="shared" si="266"/>
        <v>2.4999999999999467E-3</v>
      </c>
      <c r="B536" s="5">
        <v>-2.8250000000000002</v>
      </c>
      <c r="C536" s="75">
        <v>3.15</v>
      </c>
      <c r="D536" s="75">
        <v>0.08</v>
      </c>
      <c r="G536" s="20"/>
      <c r="H536" s="85"/>
      <c r="I536" s="21"/>
      <c r="U536" s="20">
        <f t="shared" si="268"/>
        <v>-0.6597288221440305</v>
      </c>
      <c r="V536" s="20">
        <f t="shared" si="268"/>
        <v>-0.65740873471398764</v>
      </c>
      <c r="W536" s="21">
        <f t="shared" si="269"/>
        <v>4.5750000000000002</v>
      </c>
      <c r="X536" s="21">
        <f t="shared" si="261"/>
        <v>4.6761111111111111</v>
      </c>
      <c r="Y536" s="26">
        <f t="shared" si="262"/>
        <v>4.6437037037037037</v>
      </c>
      <c r="Z536" s="26">
        <f t="shared" si="263"/>
        <v>-3.240740740740744E-2</v>
      </c>
      <c r="AA536" s="65">
        <f t="shared" si="264"/>
        <v>6.8703703703703489E-2</v>
      </c>
      <c r="AI536" s="20"/>
      <c r="AJ536" s="20"/>
      <c r="AK536" s="21"/>
      <c r="AO536" s="9"/>
      <c r="AP536" s="38"/>
      <c r="AQ536" s="9"/>
      <c r="AR536" s="9"/>
      <c r="AS536" s="9"/>
      <c r="AT536" s="9"/>
      <c r="AU536" s="9"/>
      <c r="AV536" s="9"/>
      <c r="AW536" s="9"/>
      <c r="AX536" s="9"/>
      <c r="BA536" s="9"/>
      <c r="BB536" s="9"/>
      <c r="BC536" s="9"/>
      <c r="BD536" s="38"/>
      <c r="BE536" s="9"/>
      <c r="BF536" s="9"/>
      <c r="BG536" s="9"/>
      <c r="BH536" s="9"/>
      <c r="BI536" s="9"/>
    </row>
    <row r="537" spans="1:61">
      <c r="A537" s="70">
        <f t="shared" si="266"/>
        <v>2.5000000000003908E-3</v>
      </c>
      <c r="B537" s="5">
        <v>-2.8224999999999998</v>
      </c>
      <c r="C537" s="75">
        <v>3.26</v>
      </c>
      <c r="D537" s="75">
        <v>0.05</v>
      </c>
      <c r="G537" s="20"/>
      <c r="H537" s="85"/>
      <c r="I537" s="21"/>
      <c r="U537" s="20">
        <f t="shared" si="268"/>
        <v>-0.65508864728394434</v>
      </c>
      <c r="V537" s="20">
        <f t="shared" si="268"/>
        <v>-0.65276855985390148</v>
      </c>
      <c r="W537" s="21">
        <f t="shared" si="269"/>
        <v>4.7799999999999994</v>
      </c>
      <c r="X537" s="21">
        <f t="shared" si="261"/>
        <v>4.693888888888889</v>
      </c>
      <c r="Y537" s="26">
        <f t="shared" si="262"/>
        <v>4.7125925925925927</v>
      </c>
      <c r="Z537" s="26">
        <f t="shared" si="263"/>
        <v>1.8703703703703667E-2</v>
      </c>
      <c r="AA537" s="65">
        <f t="shared" si="264"/>
        <v>-6.7407407407406694E-2</v>
      </c>
      <c r="AI537" s="20"/>
      <c r="AJ537" s="20"/>
      <c r="AK537" s="21"/>
      <c r="AO537" s="9"/>
      <c r="AP537" s="38"/>
      <c r="AQ537" s="9"/>
      <c r="AR537" s="9"/>
      <c r="AS537" s="9"/>
      <c r="AT537" s="9"/>
      <c r="AU537" s="9"/>
      <c r="AV537" s="9"/>
      <c r="AW537" s="9"/>
      <c r="AX537" s="9"/>
      <c r="BA537" s="9"/>
      <c r="BB537" s="9"/>
      <c r="BC537" s="9"/>
      <c r="BD537" s="38"/>
      <c r="BE537" s="9"/>
      <c r="BF537" s="9"/>
      <c r="BG537" s="9"/>
      <c r="BH537" s="9"/>
      <c r="BI537" s="9"/>
    </row>
    <row r="538" spans="1:61">
      <c r="A538" s="70">
        <f t="shared" si="266"/>
        <v>2.4999999999999467E-3</v>
      </c>
      <c r="B538" s="5">
        <v>-2.82</v>
      </c>
      <c r="C538" s="75">
        <v>3.38</v>
      </c>
      <c r="D538" s="75">
        <v>0.06</v>
      </c>
      <c r="G538" s="20"/>
      <c r="H538" s="85"/>
      <c r="I538" s="21"/>
      <c r="U538" s="20">
        <f t="shared" si="268"/>
        <v>-0.65044847242385817</v>
      </c>
      <c r="V538" s="20">
        <f t="shared" si="268"/>
        <v>-0.64812838499381531</v>
      </c>
      <c r="W538" s="21">
        <f t="shared" si="269"/>
        <v>4.7266666666666666</v>
      </c>
      <c r="X538" s="21">
        <f t="shared" si="261"/>
        <v>4.740555555555555</v>
      </c>
      <c r="Y538" s="26">
        <f t="shared" si="262"/>
        <v>4.7764814814814809</v>
      </c>
      <c r="Z538" s="26">
        <f t="shared" si="263"/>
        <v>3.5925925925925917E-2</v>
      </c>
      <c r="AA538" s="65">
        <f t="shared" si="264"/>
        <v>4.9814814814814312E-2</v>
      </c>
      <c r="AI538" s="20"/>
      <c r="AJ538" s="20"/>
      <c r="AK538" s="21"/>
      <c r="AO538" s="9"/>
      <c r="AP538" s="38"/>
      <c r="AQ538" s="9"/>
      <c r="AR538" s="9"/>
      <c r="AS538" s="9"/>
      <c r="AT538" s="9"/>
      <c r="AU538" s="9"/>
      <c r="AV538" s="9"/>
      <c r="AW538" s="9"/>
      <c r="AX538" s="9"/>
      <c r="BA538" s="9"/>
      <c r="BB538" s="9"/>
      <c r="BC538" s="9"/>
      <c r="BD538" s="38"/>
      <c r="BE538" s="9"/>
      <c r="BF538" s="9"/>
      <c r="BG538" s="9"/>
      <c r="BH538" s="9"/>
      <c r="BI538" s="9"/>
    </row>
    <row r="539" spans="1:61">
      <c r="A539" s="70">
        <f t="shared" si="266"/>
        <v>2.4999999999999467E-3</v>
      </c>
      <c r="B539" s="5">
        <v>-2.8174999999999999</v>
      </c>
      <c r="C539" s="75">
        <v>3.45</v>
      </c>
      <c r="D539" s="75">
        <v>0.05</v>
      </c>
      <c r="G539" s="20"/>
      <c r="H539" s="85"/>
      <c r="I539" s="21"/>
      <c r="U539" s="20">
        <f t="shared" si="268"/>
        <v>-0.645808297563772</v>
      </c>
      <c r="V539" s="20">
        <f t="shared" si="268"/>
        <v>-0.64348821013372914</v>
      </c>
      <c r="W539" s="21">
        <f t="shared" si="269"/>
        <v>4.7149999999999999</v>
      </c>
      <c r="X539" s="21">
        <f t="shared" si="261"/>
        <v>4.7822222222222219</v>
      </c>
      <c r="Y539" s="26">
        <f t="shared" si="262"/>
        <v>4.7975925925925926</v>
      </c>
      <c r="Z539" s="26">
        <f t="shared" si="263"/>
        <v>1.5370370370370701E-2</v>
      </c>
      <c r="AA539" s="65">
        <f t="shared" si="264"/>
        <v>8.2592592592592773E-2</v>
      </c>
      <c r="AI539" s="20"/>
      <c r="AJ539" s="20"/>
      <c r="AK539" s="21"/>
      <c r="AO539" s="9"/>
      <c r="AP539" s="38"/>
      <c r="AQ539" s="9"/>
      <c r="AR539" s="9"/>
      <c r="AS539" s="9"/>
      <c r="AT539" s="9"/>
      <c r="AU539" s="9"/>
      <c r="AV539" s="9"/>
      <c r="AW539" s="9"/>
      <c r="AX539" s="9"/>
      <c r="BA539" s="9"/>
      <c r="BB539" s="9"/>
      <c r="BC539" s="9"/>
      <c r="BD539" s="38"/>
      <c r="BE539" s="9"/>
      <c r="BF539" s="9"/>
      <c r="BG539" s="9"/>
      <c r="BH539" s="9"/>
      <c r="BI539" s="9"/>
    </row>
    <row r="540" spans="1:61">
      <c r="A540" s="70">
        <f t="shared" si="266"/>
        <v>2.4999999999999467E-3</v>
      </c>
      <c r="B540" s="5">
        <v>-2.8149999999999999</v>
      </c>
      <c r="C540" s="75">
        <v>3.63</v>
      </c>
      <c r="D540" s="75">
        <v>0.05</v>
      </c>
      <c r="G540" s="20"/>
      <c r="H540" s="85"/>
      <c r="I540" s="21"/>
      <c r="U540" s="20">
        <f t="shared" si="268"/>
        <v>-0.64116812270368584</v>
      </c>
      <c r="V540" s="20">
        <f t="shared" si="268"/>
        <v>-0.63884803527364298</v>
      </c>
      <c r="W540" s="21">
        <f t="shared" si="269"/>
        <v>4.9049999999999994</v>
      </c>
      <c r="X540" s="21">
        <f t="shared" si="261"/>
        <v>4.8711111111111114</v>
      </c>
      <c r="Y540" s="26">
        <f t="shared" si="262"/>
        <v>4.7305555555555561</v>
      </c>
      <c r="Z540" s="26">
        <f t="shared" si="263"/>
        <v>-0.14055555555555532</v>
      </c>
      <c r="AA540" s="65">
        <f t="shared" si="264"/>
        <v>-0.17444444444444329</v>
      </c>
      <c r="AI540" s="20"/>
      <c r="AJ540" s="20"/>
      <c r="AK540" s="21"/>
      <c r="AO540" s="9"/>
      <c r="AP540" s="38"/>
      <c r="AQ540" s="9"/>
      <c r="AR540" s="9"/>
      <c r="AS540" s="9"/>
      <c r="AT540" s="9"/>
      <c r="AU540" s="9"/>
      <c r="AV540" s="9"/>
      <c r="AW540" s="9"/>
      <c r="AX540" s="9"/>
      <c r="BA540" s="9"/>
      <c r="BB540" s="9"/>
      <c r="BC540" s="9"/>
      <c r="BD540" s="38"/>
      <c r="BE540" s="9"/>
      <c r="BF540" s="9"/>
      <c r="BG540" s="9"/>
      <c r="BH540" s="9"/>
      <c r="BI540" s="9"/>
    </row>
    <row r="541" spans="1:61">
      <c r="A541" s="70">
        <f t="shared" si="266"/>
        <v>2.4999999999999467E-3</v>
      </c>
      <c r="B541" s="5">
        <v>-2.8125</v>
      </c>
      <c r="C541" s="75">
        <v>3.66</v>
      </c>
      <c r="D541" s="75">
        <v>0.05</v>
      </c>
      <c r="G541" s="20"/>
      <c r="H541" s="85"/>
      <c r="I541" s="21"/>
      <c r="U541" s="20">
        <f t="shared" si="268"/>
        <v>-0.63652794784359967</v>
      </c>
      <c r="V541" s="20">
        <f t="shared" si="268"/>
        <v>-0.63420786041355681</v>
      </c>
      <c r="W541" s="21">
        <f t="shared" si="269"/>
        <v>4.9933333333333332</v>
      </c>
      <c r="X541" s="21">
        <f t="shared" si="261"/>
        <v>4.9811111111111108</v>
      </c>
      <c r="Y541" s="26">
        <f t="shared" si="262"/>
        <v>4.6216666666666661</v>
      </c>
      <c r="Z541" s="26">
        <f t="shared" si="263"/>
        <v>-0.35944444444444468</v>
      </c>
      <c r="AA541" s="65">
        <f t="shared" si="264"/>
        <v>-0.37166666666666703</v>
      </c>
      <c r="AI541" s="20"/>
      <c r="AJ541" s="20"/>
      <c r="AK541" s="21"/>
      <c r="AO541" s="9"/>
      <c r="AP541" s="38"/>
      <c r="AQ541" s="9"/>
      <c r="AR541" s="9"/>
      <c r="AS541" s="9"/>
      <c r="AT541" s="9"/>
      <c r="AU541" s="9"/>
      <c r="AV541" s="9"/>
      <c r="AW541" s="9"/>
      <c r="AX541" s="9"/>
      <c r="BA541" s="9"/>
      <c r="BB541" s="9"/>
      <c r="BC541" s="9"/>
      <c r="BD541" s="38"/>
      <c r="BE541" s="9"/>
      <c r="BF541" s="9"/>
      <c r="BG541" s="9"/>
      <c r="BH541" s="9"/>
      <c r="BI541" s="9"/>
    </row>
    <row r="542" spans="1:61">
      <c r="A542" s="70">
        <f t="shared" si="266"/>
        <v>2.4999999999999467E-3</v>
      </c>
      <c r="B542" s="5">
        <v>-2.81</v>
      </c>
      <c r="C542" s="75">
        <v>3.65</v>
      </c>
      <c r="D542" s="75">
        <v>7.0000000000000007E-2</v>
      </c>
      <c r="G542" s="20"/>
      <c r="H542" s="85"/>
      <c r="I542" s="21"/>
      <c r="U542" s="20">
        <f t="shared" si="268"/>
        <v>-0.63188777298351351</v>
      </c>
      <c r="V542" s="20">
        <f t="shared" si="268"/>
        <v>-0.62956768555347065</v>
      </c>
      <c r="W542" s="21">
        <f t="shared" si="269"/>
        <v>5.0449999999999999</v>
      </c>
      <c r="X542" s="21">
        <f t="shared" si="261"/>
        <v>4.9344444444444449</v>
      </c>
      <c r="Y542" s="26">
        <f t="shared" si="262"/>
        <v>4.4800000000000004</v>
      </c>
      <c r="Z542" s="26">
        <f t="shared" si="263"/>
        <v>-0.45444444444444443</v>
      </c>
      <c r="AA542" s="65">
        <f t="shared" si="264"/>
        <v>-0.5649999999999995</v>
      </c>
      <c r="AI542" s="20"/>
      <c r="AJ542" s="20"/>
      <c r="AK542" s="21"/>
      <c r="AO542" s="9"/>
      <c r="AP542" s="38"/>
      <c r="AQ542" s="9"/>
      <c r="AR542" s="9"/>
      <c r="AS542" s="9"/>
      <c r="AT542" s="9"/>
      <c r="AU542" s="9"/>
      <c r="AV542" s="9"/>
      <c r="AW542" s="9"/>
      <c r="AX542" s="9"/>
      <c r="BA542" s="9"/>
      <c r="BB542" s="9"/>
      <c r="BC542" s="9"/>
      <c r="BD542" s="38"/>
      <c r="BE542" s="9"/>
      <c r="BF542" s="9"/>
      <c r="BG542" s="9"/>
      <c r="BH542" s="9"/>
      <c r="BI542" s="9"/>
    </row>
    <row r="543" spans="1:61">
      <c r="A543" s="70">
        <f t="shared" si="266"/>
        <v>2.4999999999999467E-3</v>
      </c>
      <c r="B543" s="5">
        <v>-2.8075000000000001</v>
      </c>
      <c r="C543" s="75">
        <v>3.73</v>
      </c>
      <c r="D543" s="75">
        <v>0.06</v>
      </c>
      <c r="G543" s="20"/>
      <c r="H543" s="85"/>
      <c r="I543" s="21"/>
      <c r="U543" s="20">
        <f t="shared" si="268"/>
        <v>-0.62724759812342734</v>
      </c>
      <c r="V543" s="20">
        <f t="shared" si="268"/>
        <v>-0.62492751069338448</v>
      </c>
      <c r="W543" s="21">
        <f t="shared" si="269"/>
        <v>4.7650000000000006</v>
      </c>
      <c r="X543" s="21">
        <f t="shared" si="261"/>
        <v>4.626666666666666</v>
      </c>
      <c r="Y543" s="26">
        <f t="shared" si="262"/>
        <v>4.3770370370370371</v>
      </c>
      <c r="Z543" s="26">
        <f t="shared" si="263"/>
        <v>-0.24962962962962898</v>
      </c>
      <c r="AA543" s="65">
        <f t="shared" si="264"/>
        <v>-0.38796296296296351</v>
      </c>
      <c r="AI543" s="20"/>
      <c r="AJ543" s="20"/>
      <c r="AK543" s="21"/>
      <c r="AO543" s="9"/>
      <c r="AP543" s="38"/>
      <c r="AQ543" s="9"/>
      <c r="AR543" s="9"/>
      <c r="AS543" s="9"/>
      <c r="AT543" s="9"/>
      <c r="AU543" s="9"/>
      <c r="AV543" s="9"/>
      <c r="AW543" s="9"/>
      <c r="AX543" s="9"/>
      <c r="BA543" s="9"/>
      <c r="BB543" s="9"/>
      <c r="BC543" s="9"/>
      <c r="BD543" s="38"/>
      <c r="BE543" s="9"/>
      <c r="BF543" s="9"/>
      <c r="BG543" s="9"/>
      <c r="BH543" s="9"/>
      <c r="BI543" s="9"/>
    </row>
    <row r="544" spans="1:61">
      <c r="A544" s="70">
        <f t="shared" si="266"/>
        <v>2.4999999999999467E-3</v>
      </c>
      <c r="B544" s="5">
        <v>-2.8050000000000002</v>
      </c>
      <c r="C544" s="75">
        <v>3.78</v>
      </c>
      <c r="D544" s="75">
        <v>0.05</v>
      </c>
      <c r="G544" s="20"/>
      <c r="H544" s="85"/>
      <c r="I544" s="21"/>
      <c r="U544" s="20">
        <f t="shared" si="268"/>
        <v>-0.62260742326334118</v>
      </c>
      <c r="V544" s="20">
        <f t="shared" si="268"/>
        <v>-0.62028733583329831</v>
      </c>
      <c r="W544" s="21">
        <f t="shared" si="269"/>
        <v>4.0699999999999994</v>
      </c>
      <c r="X544" s="21">
        <f t="shared" si="261"/>
        <v>4.1433333333333335</v>
      </c>
      <c r="Y544" s="26">
        <f t="shared" si="262"/>
        <v>4.2905555555555557</v>
      </c>
      <c r="Z544" s="26">
        <f t="shared" si="263"/>
        <v>0.14722222222222214</v>
      </c>
      <c r="AA544" s="65">
        <f t="shared" si="264"/>
        <v>0.22055555555555628</v>
      </c>
      <c r="AI544" s="20"/>
      <c r="AJ544" s="20"/>
      <c r="AK544" s="21"/>
      <c r="AO544" s="9"/>
      <c r="AP544" s="38"/>
      <c r="AQ544" s="9"/>
      <c r="AR544" s="9"/>
      <c r="AS544" s="9"/>
      <c r="AT544" s="9"/>
      <c r="AU544" s="9"/>
      <c r="AV544" s="9"/>
      <c r="AW544" s="9"/>
      <c r="AX544" s="9"/>
      <c r="BA544" s="9"/>
      <c r="BB544" s="9"/>
      <c r="BC544" s="9"/>
      <c r="BD544" s="38"/>
      <c r="BE544" s="9"/>
      <c r="BF544" s="9"/>
      <c r="BG544" s="9"/>
      <c r="BH544" s="9"/>
      <c r="BI544" s="9"/>
    </row>
    <row r="545" spans="1:61">
      <c r="A545" s="70">
        <f t="shared" si="266"/>
        <v>2.4999999999999467E-3</v>
      </c>
      <c r="B545" s="5">
        <v>-2.8025000000000002</v>
      </c>
      <c r="C545" s="75">
        <v>3.74</v>
      </c>
      <c r="D545" s="75">
        <v>0.05</v>
      </c>
      <c r="G545" s="20"/>
      <c r="H545" s="85"/>
      <c r="I545" s="21"/>
      <c r="U545" s="20">
        <f t="shared" si="268"/>
        <v>-0.61796724840325501</v>
      </c>
      <c r="V545" s="20">
        <f t="shared" si="268"/>
        <v>-0.61564716097321215</v>
      </c>
      <c r="W545" s="21">
        <f t="shared" si="269"/>
        <v>3.5949999999999998</v>
      </c>
      <c r="X545" s="21">
        <f t="shared" si="261"/>
        <v>3.7233333333333327</v>
      </c>
      <c r="Y545" s="26">
        <f t="shared" si="262"/>
        <v>4.1806666666666663</v>
      </c>
      <c r="Z545" s="26">
        <f t="shared" si="263"/>
        <v>0.45733333333333359</v>
      </c>
      <c r="AA545" s="65">
        <f t="shared" si="264"/>
        <v>0.58566666666666656</v>
      </c>
      <c r="AI545" s="20"/>
      <c r="AJ545" s="20"/>
      <c r="AK545" s="21"/>
      <c r="AO545" s="9"/>
      <c r="AP545" s="38"/>
      <c r="AQ545" s="9"/>
      <c r="AR545" s="9"/>
      <c r="AS545" s="9"/>
      <c r="AT545" s="9"/>
      <c r="AU545" s="9"/>
      <c r="AV545" s="9"/>
      <c r="AW545" s="9"/>
      <c r="AX545" s="9"/>
      <c r="BA545" s="9"/>
      <c r="BB545" s="9"/>
      <c r="BC545" s="9"/>
      <c r="BD545" s="38"/>
      <c r="BE545" s="9"/>
      <c r="BF545" s="9"/>
      <c r="BG545" s="9"/>
      <c r="BH545" s="9"/>
      <c r="BI545" s="9"/>
    </row>
    <row r="546" spans="1:61">
      <c r="A546" s="70">
        <f t="shared" si="266"/>
        <v>2.5000000000003908E-3</v>
      </c>
      <c r="B546" s="5">
        <v>-2.8</v>
      </c>
      <c r="C546" s="75">
        <v>3.5</v>
      </c>
      <c r="D546" s="75">
        <v>0.06</v>
      </c>
      <c r="G546" s="20"/>
      <c r="H546" s="85"/>
      <c r="I546" s="21"/>
      <c r="U546" s="20">
        <f t="shared" si="268"/>
        <v>-0.61332707354316884</v>
      </c>
      <c r="V546" s="20">
        <f t="shared" si="268"/>
        <v>-0.61100698611312598</v>
      </c>
      <c r="W546" s="21">
        <f t="shared" si="269"/>
        <v>3.5049999999999999</v>
      </c>
      <c r="X546" s="21">
        <f t="shared" si="261"/>
        <v>3.6333333333333329</v>
      </c>
      <c r="Y546" s="26">
        <f t="shared" si="262"/>
        <v>4.0697407407407402</v>
      </c>
      <c r="Z546" s="26">
        <f t="shared" si="263"/>
        <v>0.43640740740740736</v>
      </c>
      <c r="AA546" s="65">
        <f t="shared" si="264"/>
        <v>0.56474074074074032</v>
      </c>
      <c r="AI546" s="20"/>
      <c r="AJ546" s="20"/>
      <c r="AK546" s="21"/>
      <c r="AO546" s="9"/>
      <c r="AP546" s="38"/>
      <c r="AQ546" s="9"/>
      <c r="AR546" s="9"/>
      <c r="AS546" s="9"/>
      <c r="AT546" s="9"/>
      <c r="AU546" s="9"/>
      <c r="AV546" s="9"/>
      <c r="AW546" s="9"/>
      <c r="AX546" s="9"/>
      <c r="BA546" s="9"/>
      <c r="BB546" s="9"/>
      <c r="BC546" s="9"/>
      <c r="BD546" s="38"/>
      <c r="BE546" s="9"/>
      <c r="BF546" s="9"/>
      <c r="BG546" s="9"/>
      <c r="BH546" s="9"/>
      <c r="BI546" s="9"/>
    </row>
    <row r="547" spans="1:61">
      <c r="A547" s="70">
        <f t="shared" si="266"/>
        <v>2.4999999999999467E-3</v>
      </c>
      <c r="B547" s="5">
        <v>-2.7974999999999999</v>
      </c>
      <c r="C547" s="75">
        <v>3.4</v>
      </c>
      <c r="D547" s="75">
        <v>0.05</v>
      </c>
      <c r="G547" s="20"/>
      <c r="H547" s="85"/>
      <c r="I547" s="21"/>
      <c r="U547" s="20">
        <f t="shared" si="268"/>
        <v>-0.60868689868308268</v>
      </c>
      <c r="V547" s="20">
        <f t="shared" si="268"/>
        <v>-0.60636681125303982</v>
      </c>
      <c r="W547" s="21">
        <f t="shared" si="269"/>
        <v>3.8</v>
      </c>
      <c r="X547" s="21">
        <f t="shared" si="261"/>
        <v>3.7472222222222222</v>
      </c>
      <c r="Y547" s="26">
        <f t="shared" si="262"/>
        <v>3.9678518518518522</v>
      </c>
      <c r="Z547" s="26">
        <f t="shared" si="263"/>
        <v>0.22062962962962995</v>
      </c>
      <c r="AA547" s="65">
        <f t="shared" si="264"/>
        <v>0.16785185185185236</v>
      </c>
      <c r="AI547" s="20"/>
      <c r="AJ547" s="20"/>
      <c r="AK547" s="21"/>
      <c r="AO547" s="9"/>
      <c r="AP547" s="38"/>
      <c r="AQ547" s="9"/>
      <c r="AR547" s="9"/>
      <c r="AS547" s="9"/>
      <c r="AT547" s="9"/>
      <c r="AU547" s="9"/>
      <c r="AV547" s="9"/>
      <c r="AW547" s="9"/>
      <c r="AX547" s="9"/>
      <c r="BA547" s="9"/>
      <c r="BB547" s="9"/>
      <c r="BC547" s="9"/>
      <c r="BD547" s="38"/>
      <c r="BE547" s="9"/>
      <c r="BF547" s="9"/>
      <c r="BG547" s="9"/>
      <c r="BH547" s="9"/>
      <c r="BI547" s="9"/>
    </row>
    <row r="548" spans="1:61">
      <c r="A548" s="70">
        <f t="shared" si="266"/>
        <v>2.4999999999999467E-3</v>
      </c>
      <c r="B548" s="5">
        <v>-2.7949999999999999</v>
      </c>
      <c r="C548" s="75">
        <v>3.41</v>
      </c>
      <c r="D548" s="75">
        <v>7.0000000000000007E-2</v>
      </c>
      <c r="G548" s="20"/>
      <c r="H548" s="85"/>
      <c r="I548" s="21"/>
      <c r="U548" s="20">
        <f t="shared" ref="U548:V563" si="270">U547 + 0.00464017486008615</f>
        <v>-0.60404672382299651</v>
      </c>
      <c r="V548" s="20">
        <f t="shared" si="270"/>
        <v>-0.60172663639295365</v>
      </c>
      <c r="W548" s="21">
        <f t="shared" si="269"/>
        <v>3.936666666666667</v>
      </c>
      <c r="X548" s="21">
        <f t="shared" ref="X548:X611" si="271">AVERAGE(W547:W549)</f>
        <v>3.8842222222222218</v>
      </c>
      <c r="Y548" s="26">
        <f t="shared" ref="Y548:Y611" si="272">AVERAGE(W544:W552)</f>
        <v>3.906407407407408</v>
      </c>
      <c r="Z548" s="26">
        <f t="shared" ref="Z548:Z611" si="273">Y548-X548</f>
        <v>2.2185185185186196E-2</v>
      </c>
      <c r="AA548" s="65">
        <f t="shared" ref="AA548:AA611" si="274">Y548-W548</f>
        <v>-3.0259259259258986E-2</v>
      </c>
      <c r="AI548" s="20"/>
      <c r="AJ548" s="20"/>
      <c r="AK548" s="21"/>
      <c r="AO548" s="9"/>
      <c r="AP548" s="38"/>
      <c r="AQ548" s="9"/>
      <c r="AR548" s="9"/>
      <c r="AS548" s="9"/>
      <c r="AT548" s="9"/>
      <c r="AU548" s="9"/>
      <c r="AV548" s="9"/>
      <c r="AW548" s="9"/>
      <c r="AX548" s="9"/>
      <c r="BA548" s="9"/>
      <c r="BB548" s="9"/>
      <c r="BC548" s="9"/>
      <c r="BD548" s="38"/>
      <c r="BE548" s="9"/>
      <c r="BF548" s="9"/>
      <c r="BG548" s="9"/>
      <c r="BH548" s="9"/>
      <c r="BI548" s="9"/>
    </row>
    <row r="549" spans="1:61">
      <c r="A549" s="70">
        <f t="shared" si="266"/>
        <v>2.4999999999999467E-3</v>
      </c>
      <c r="B549" s="5">
        <v>-2.7925</v>
      </c>
      <c r="C549" s="75">
        <v>3.26</v>
      </c>
      <c r="D549" s="75">
        <v>0.05</v>
      </c>
      <c r="G549" s="20"/>
      <c r="H549" s="85"/>
      <c r="I549" s="21"/>
      <c r="U549" s="20">
        <f t="shared" si="270"/>
        <v>-0.59940654896291035</v>
      </c>
      <c r="V549" s="20">
        <f t="shared" si="270"/>
        <v>-0.59708646153286749</v>
      </c>
      <c r="W549" s="21">
        <f t="shared" si="269"/>
        <v>3.9159999999999995</v>
      </c>
      <c r="X549" s="21">
        <f t="shared" si="271"/>
        <v>3.9492222222222217</v>
      </c>
      <c r="Y549" s="26">
        <f t="shared" si="272"/>
        <v>3.8497407407407405</v>
      </c>
      <c r="Z549" s="26">
        <f t="shared" si="273"/>
        <v>-9.9481481481481282E-2</v>
      </c>
      <c r="AA549" s="65">
        <f t="shared" si="274"/>
        <v>-6.6259259259259018E-2</v>
      </c>
      <c r="AI549" s="20"/>
      <c r="AJ549" s="20"/>
      <c r="AK549" s="21"/>
      <c r="AO549" s="9"/>
      <c r="AP549" s="38"/>
      <c r="AQ549" s="9"/>
      <c r="AR549" s="9"/>
      <c r="AS549" s="9"/>
      <c r="AT549" s="9"/>
      <c r="AU549" s="9"/>
      <c r="AV549" s="9"/>
      <c r="AW549" s="9"/>
      <c r="AX549" s="9"/>
      <c r="BA549" s="9"/>
      <c r="BB549" s="9"/>
      <c r="BC549" s="9"/>
      <c r="BD549" s="38"/>
      <c r="BE549" s="9"/>
      <c r="BF549" s="9"/>
      <c r="BG549" s="9"/>
      <c r="BH549" s="9"/>
      <c r="BI549" s="9"/>
    </row>
    <row r="550" spans="1:61">
      <c r="A550" s="70">
        <f t="shared" si="266"/>
        <v>2.4999999999999467E-3</v>
      </c>
      <c r="B550" s="5">
        <v>-2.79</v>
      </c>
      <c r="C550" s="75">
        <v>3.21</v>
      </c>
      <c r="D550" s="75">
        <v>0.06</v>
      </c>
      <c r="G550" s="20"/>
      <c r="H550" s="85"/>
      <c r="I550" s="21"/>
      <c r="U550" s="20">
        <f t="shared" si="270"/>
        <v>-0.59476637410282418</v>
      </c>
      <c r="V550" s="20">
        <f t="shared" si="270"/>
        <v>-0.59244628667278132</v>
      </c>
      <c r="W550" s="21">
        <f t="shared" si="269"/>
        <v>3.9950000000000001</v>
      </c>
      <c r="X550" s="21">
        <f t="shared" si="271"/>
        <v>4.0129999999999999</v>
      </c>
      <c r="Y550" s="26">
        <f t="shared" si="272"/>
        <v>3.8462962962962965</v>
      </c>
      <c r="Z550" s="26">
        <f t="shared" si="273"/>
        <v>-0.16670370370370335</v>
      </c>
      <c r="AA550" s="65">
        <f t="shared" si="274"/>
        <v>-0.14870370370370356</v>
      </c>
      <c r="AI550" s="20"/>
      <c r="AJ550" s="20"/>
      <c r="AK550" s="21"/>
      <c r="AO550" s="9"/>
      <c r="AP550" s="38"/>
      <c r="AQ550" s="9"/>
      <c r="AR550" s="9"/>
      <c r="AS550" s="9"/>
      <c r="AT550" s="9"/>
      <c r="AU550" s="9"/>
      <c r="AV550" s="9"/>
      <c r="AW550" s="9"/>
      <c r="AX550" s="9"/>
      <c r="BA550" s="9"/>
      <c r="BB550" s="9"/>
      <c r="BC550" s="9"/>
      <c r="BD550" s="38"/>
      <c r="BE550" s="9"/>
      <c r="BF550" s="9"/>
      <c r="BG550" s="9"/>
      <c r="BH550" s="9"/>
      <c r="BI550" s="9"/>
    </row>
    <row r="551" spans="1:61">
      <c r="A551" s="70">
        <f t="shared" si="266"/>
        <v>2.4999999999999467E-3</v>
      </c>
      <c r="B551" s="5">
        <v>-2.7875000000000001</v>
      </c>
      <c r="C551" s="75">
        <v>3.24</v>
      </c>
      <c r="D551" s="75">
        <v>0.06</v>
      </c>
      <c r="G551" s="20"/>
      <c r="H551" s="85"/>
      <c r="I551" s="21"/>
      <c r="U551" s="20">
        <f t="shared" si="270"/>
        <v>-0.59012619924273801</v>
      </c>
      <c r="V551" s="20">
        <f t="shared" si="270"/>
        <v>-0.58780611181269515</v>
      </c>
      <c r="W551" s="21">
        <f t="shared" si="269"/>
        <v>4.1280000000000001</v>
      </c>
      <c r="X551" s="21">
        <f t="shared" si="271"/>
        <v>4.1116666666666672</v>
      </c>
      <c r="Y551" s="26">
        <f t="shared" si="272"/>
        <v>3.8948518518518518</v>
      </c>
      <c r="Z551" s="26">
        <f t="shared" si="273"/>
        <v>-0.21681481481481546</v>
      </c>
      <c r="AA551" s="65">
        <f t="shared" si="274"/>
        <v>-0.23314814814814833</v>
      </c>
      <c r="AI551" s="20"/>
      <c r="AJ551" s="20"/>
      <c r="AK551" s="21"/>
      <c r="AO551" s="9"/>
      <c r="AP551" s="38"/>
      <c r="AQ551" s="9"/>
      <c r="AR551" s="9"/>
      <c r="AS551" s="9"/>
      <c r="AT551" s="9"/>
      <c r="AU551" s="9"/>
      <c r="AV551" s="9"/>
      <c r="AW551" s="9"/>
      <c r="AX551" s="9"/>
      <c r="BA551" s="9"/>
      <c r="BB551" s="9"/>
      <c r="BC551" s="9"/>
      <c r="BD551" s="38"/>
      <c r="BE551" s="9"/>
      <c r="BF551" s="9"/>
      <c r="BG551" s="9"/>
      <c r="BH551" s="9"/>
      <c r="BI551" s="9"/>
    </row>
    <row r="552" spans="1:61">
      <c r="A552" s="70">
        <f t="shared" si="266"/>
        <v>2.4999999999999467E-3</v>
      </c>
      <c r="B552" s="5">
        <v>-2.7850000000000001</v>
      </c>
      <c r="C552" s="75">
        <v>3.19</v>
      </c>
      <c r="D552" s="75">
        <v>0.05</v>
      </c>
      <c r="G552" s="20"/>
      <c r="H552" s="85"/>
      <c r="I552" s="21"/>
      <c r="U552" s="20">
        <f t="shared" si="270"/>
        <v>-0.58548602438265185</v>
      </c>
      <c r="V552" s="20">
        <f t="shared" si="270"/>
        <v>-0.58316593695260899</v>
      </c>
      <c r="W552" s="21">
        <f t="shared" si="269"/>
        <v>4.2119999999999997</v>
      </c>
      <c r="X552" s="21">
        <f t="shared" si="271"/>
        <v>3.9666666666666668</v>
      </c>
      <c r="Y552" s="26">
        <f t="shared" si="272"/>
        <v>3.9170740740740735</v>
      </c>
      <c r="Z552" s="26">
        <f t="shared" si="273"/>
        <v>-4.9592592592593299E-2</v>
      </c>
      <c r="AA552" s="65">
        <f t="shared" si="274"/>
        <v>-0.29492592592592626</v>
      </c>
      <c r="AI552" s="20"/>
      <c r="AJ552" s="20"/>
      <c r="AK552" s="21"/>
      <c r="AO552" s="9"/>
      <c r="AP552" s="38"/>
      <c r="AQ552" s="9"/>
      <c r="AR552" s="9"/>
      <c r="AS552" s="9"/>
      <c r="AT552" s="9"/>
      <c r="AU552" s="9"/>
      <c r="AV552" s="9"/>
      <c r="AW552" s="9"/>
      <c r="AX552" s="9"/>
      <c r="BA552" s="9"/>
      <c r="BB552" s="9"/>
      <c r="BC552" s="9"/>
      <c r="BD552" s="38"/>
      <c r="BE552" s="9"/>
      <c r="BF552" s="9"/>
      <c r="BG552" s="9"/>
      <c r="BH552" s="9"/>
      <c r="BI552" s="9"/>
    </row>
    <row r="553" spans="1:61">
      <c r="A553" s="70">
        <f t="shared" si="266"/>
        <v>2.4999999999999467E-3</v>
      </c>
      <c r="B553" s="5">
        <v>-2.7825000000000002</v>
      </c>
      <c r="C553" s="75">
        <v>3.16</v>
      </c>
      <c r="D553" s="75">
        <v>0.05</v>
      </c>
      <c r="G553" s="20"/>
      <c r="H553" s="85"/>
      <c r="I553" s="21"/>
      <c r="U553" s="20">
        <f t="shared" si="270"/>
        <v>-0.58084584952256568</v>
      </c>
      <c r="V553" s="20">
        <f t="shared" si="270"/>
        <v>-0.57852576209252282</v>
      </c>
      <c r="W553" s="21">
        <f t="shared" si="269"/>
        <v>3.56</v>
      </c>
      <c r="X553" s="21">
        <f t="shared" si="271"/>
        <v>3.7786666666666666</v>
      </c>
      <c r="Y553" s="26">
        <f t="shared" si="272"/>
        <v>3.9443333333333328</v>
      </c>
      <c r="Z553" s="26">
        <f t="shared" si="273"/>
        <v>0.16566666666666618</v>
      </c>
      <c r="AA553" s="65">
        <f t="shared" si="274"/>
        <v>0.38433333333333275</v>
      </c>
      <c r="AI553" s="20"/>
      <c r="AJ553" s="20"/>
      <c r="AK553" s="21"/>
      <c r="AO553" s="9"/>
      <c r="AP553" s="38"/>
      <c r="AQ553" s="9"/>
      <c r="AR553" s="9"/>
      <c r="AS553" s="9"/>
      <c r="AT553" s="9"/>
      <c r="AU553" s="9"/>
      <c r="AV553" s="9"/>
      <c r="AW553" s="9"/>
      <c r="AX553" s="9"/>
      <c r="BA553" s="9"/>
      <c r="BB553" s="9"/>
      <c r="BC553" s="9"/>
      <c r="BD553" s="38"/>
      <c r="BE553" s="9"/>
      <c r="BF553" s="9"/>
      <c r="BG553" s="9"/>
      <c r="BH553" s="9"/>
      <c r="BI553" s="9"/>
    </row>
    <row r="554" spans="1:61">
      <c r="A554" s="70">
        <f t="shared" si="266"/>
        <v>2.5000000000003908E-3</v>
      </c>
      <c r="B554" s="5">
        <v>-2.78</v>
      </c>
      <c r="C554" s="75">
        <v>3.18</v>
      </c>
      <c r="D554" s="75">
        <v>0.05</v>
      </c>
      <c r="G554" s="20"/>
      <c r="H554" s="85"/>
      <c r="I554" s="21"/>
      <c r="U554" s="20">
        <f t="shared" si="270"/>
        <v>-0.57620567466247952</v>
      </c>
      <c r="V554" s="20">
        <f t="shared" si="270"/>
        <v>-0.57388558723243666</v>
      </c>
      <c r="W554" s="21">
        <f t="shared" si="269"/>
        <v>3.5640000000000001</v>
      </c>
      <c r="X554" s="21">
        <f t="shared" si="271"/>
        <v>3.6886666666666668</v>
      </c>
      <c r="Y554" s="26">
        <f t="shared" si="272"/>
        <v>3.9892222222222222</v>
      </c>
      <c r="Z554" s="26">
        <f t="shared" si="273"/>
        <v>0.30055555555555546</v>
      </c>
      <c r="AA554" s="65">
        <f t="shared" si="274"/>
        <v>0.42522222222222217</v>
      </c>
      <c r="AI554" s="20"/>
      <c r="AJ554" s="20"/>
      <c r="AK554" s="21"/>
      <c r="AO554" s="9"/>
      <c r="AP554" s="38"/>
      <c r="AQ554" s="9"/>
      <c r="AR554" s="9"/>
      <c r="AS554" s="9"/>
      <c r="AT554" s="9"/>
      <c r="AU554" s="9"/>
      <c r="AV554" s="9"/>
      <c r="AW554" s="9"/>
      <c r="AX554" s="9"/>
      <c r="BA554" s="9"/>
      <c r="BB554" s="9"/>
      <c r="BC554" s="9"/>
      <c r="BD554" s="38"/>
      <c r="BE554" s="9"/>
      <c r="BF554" s="9"/>
      <c r="BG554" s="9"/>
      <c r="BH554" s="9"/>
      <c r="BI554" s="9"/>
    </row>
    <row r="555" spans="1:61">
      <c r="A555" s="70">
        <f t="shared" si="266"/>
        <v>2.4999999999999467E-3</v>
      </c>
      <c r="B555" s="5">
        <v>-2.7774999999999999</v>
      </c>
      <c r="C555" s="75">
        <v>3.23</v>
      </c>
      <c r="D555" s="75">
        <v>0.05</v>
      </c>
      <c r="G555" s="20"/>
      <c r="H555" s="85"/>
      <c r="I555" s="21"/>
      <c r="U555" s="20">
        <f t="shared" si="270"/>
        <v>-0.57156549980239335</v>
      </c>
      <c r="V555" s="20">
        <f t="shared" si="270"/>
        <v>-0.56924541237235049</v>
      </c>
      <c r="W555" s="21">
        <f t="shared" si="269"/>
        <v>3.9420000000000002</v>
      </c>
      <c r="X555" s="21">
        <f t="shared" si="271"/>
        <v>3.8353333333333333</v>
      </c>
      <c r="Y555" s="26">
        <f t="shared" si="272"/>
        <v>4.0444444444444443</v>
      </c>
      <c r="Z555" s="26">
        <f t="shared" si="273"/>
        <v>0.20911111111111103</v>
      </c>
      <c r="AA555" s="65">
        <f t="shared" si="274"/>
        <v>0.10244444444444412</v>
      </c>
      <c r="AI555" s="20"/>
      <c r="AJ555" s="20"/>
      <c r="AK555" s="21"/>
      <c r="AO555" s="9"/>
      <c r="AP555" s="38"/>
      <c r="AQ555" s="9"/>
      <c r="AR555" s="9"/>
      <c r="AS555" s="9"/>
      <c r="AT555" s="9"/>
      <c r="AU555" s="9"/>
      <c r="AV555" s="9"/>
      <c r="AW555" s="9"/>
      <c r="AX555" s="9"/>
      <c r="BA555" s="9"/>
      <c r="BB555" s="9"/>
      <c r="BC555" s="9"/>
      <c r="BD555" s="38"/>
      <c r="BE555" s="9"/>
      <c r="BF555" s="9"/>
      <c r="BG555" s="9"/>
      <c r="BH555" s="9"/>
      <c r="BI555" s="9"/>
    </row>
    <row r="556" spans="1:61">
      <c r="A556" s="70">
        <f t="shared" si="266"/>
        <v>2.4999999999999467E-3</v>
      </c>
      <c r="B556" s="5">
        <v>-2.7749999999999999</v>
      </c>
      <c r="C556" s="75">
        <v>3.31</v>
      </c>
      <c r="D556" s="75">
        <v>0.04</v>
      </c>
      <c r="G556" s="20"/>
      <c r="H556" s="85"/>
      <c r="I556" s="21"/>
      <c r="U556" s="20">
        <f t="shared" si="270"/>
        <v>-0.56692532494230718</v>
      </c>
      <c r="V556" s="20">
        <f t="shared" si="270"/>
        <v>-0.56460523751226432</v>
      </c>
      <c r="W556" s="21">
        <f t="shared" si="269"/>
        <v>4</v>
      </c>
      <c r="X556" s="21">
        <f t="shared" si="271"/>
        <v>4.0413333333333332</v>
      </c>
      <c r="Y556" s="26">
        <f t="shared" si="272"/>
        <v>4.0853333333333337</v>
      </c>
      <c r="Z556" s="26">
        <f t="shared" si="273"/>
        <v>4.4000000000000483E-2</v>
      </c>
      <c r="AA556" s="65">
        <f t="shared" si="274"/>
        <v>8.5333333333333705E-2</v>
      </c>
      <c r="AI556" s="20"/>
      <c r="AJ556" s="20"/>
      <c r="AK556" s="21"/>
      <c r="AO556" s="9"/>
      <c r="AP556" s="38"/>
      <c r="AQ556" s="9"/>
      <c r="AR556" s="9"/>
      <c r="AS556" s="9"/>
      <c r="AT556" s="9"/>
      <c r="AU556" s="9"/>
      <c r="AV556" s="9"/>
      <c r="AW556" s="9"/>
      <c r="AX556" s="9"/>
      <c r="BA556" s="9"/>
      <c r="BB556" s="9"/>
      <c r="BC556" s="9"/>
      <c r="BD556" s="38"/>
      <c r="BE556" s="9"/>
      <c r="BF556" s="9"/>
      <c r="BG556" s="9"/>
      <c r="BH556" s="9"/>
      <c r="BI556" s="9"/>
    </row>
    <row r="557" spans="1:61">
      <c r="A557" s="70">
        <f t="shared" si="266"/>
        <v>2.4999999999999467E-3</v>
      </c>
      <c r="B557" s="5">
        <v>-2.7725</v>
      </c>
      <c r="C557" s="75">
        <v>3.28</v>
      </c>
      <c r="D557" s="75">
        <v>0.05</v>
      </c>
      <c r="G557" s="20"/>
      <c r="H557" s="85"/>
      <c r="I557" s="21"/>
      <c r="U557" s="20">
        <f t="shared" si="270"/>
        <v>-0.56228515008222102</v>
      </c>
      <c r="V557" s="20">
        <f t="shared" si="270"/>
        <v>-0.55996506265217816</v>
      </c>
      <c r="W557" s="21">
        <f t="shared" si="269"/>
        <v>4.1819999999999995</v>
      </c>
      <c r="X557" s="21">
        <f t="shared" si="271"/>
        <v>4.1673333333333327</v>
      </c>
      <c r="Y557" s="26">
        <f t="shared" si="272"/>
        <v>4.1153888888888899</v>
      </c>
      <c r="Z557" s="26">
        <f t="shared" si="273"/>
        <v>-5.1944444444442794E-2</v>
      </c>
      <c r="AA557" s="65">
        <f t="shared" si="274"/>
        <v>-6.6611111111109622E-2</v>
      </c>
      <c r="AI557" s="20"/>
      <c r="AJ557" s="20"/>
      <c r="AK557" s="21"/>
      <c r="AO557" s="9"/>
      <c r="AP557" s="38"/>
      <c r="AQ557" s="9"/>
      <c r="AR557" s="9"/>
      <c r="AS557" s="9"/>
      <c r="AT557" s="9"/>
      <c r="AU557" s="9"/>
      <c r="AV557" s="9"/>
      <c r="AW557" s="9"/>
      <c r="AX557" s="9"/>
      <c r="BA557" s="9"/>
      <c r="BB557" s="9"/>
      <c r="BC557" s="9"/>
      <c r="BD557" s="38"/>
      <c r="BE557" s="9"/>
      <c r="BF557" s="9"/>
      <c r="BG557" s="9"/>
      <c r="BH557" s="9"/>
      <c r="BI557" s="9"/>
    </row>
    <row r="558" spans="1:61">
      <c r="A558" s="70">
        <f t="shared" si="266"/>
        <v>2.4999999999999467E-3</v>
      </c>
      <c r="B558" s="5">
        <v>-2.77</v>
      </c>
      <c r="C558" s="75">
        <v>3.13</v>
      </c>
      <c r="D558" s="75">
        <v>0.04</v>
      </c>
      <c r="G558" s="20"/>
      <c r="H558" s="85"/>
      <c r="I558" s="21"/>
      <c r="U558" s="20">
        <f t="shared" si="270"/>
        <v>-0.55764497522213485</v>
      </c>
      <c r="V558" s="20">
        <f t="shared" si="270"/>
        <v>-0.55532488779209199</v>
      </c>
      <c r="W558" s="21">
        <f t="shared" si="269"/>
        <v>4.3199999999999994</v>
      </c>
      <c r="X558" s="21">
        <f t="shared" si="271"/>
        <v>4.3313333333333333</v>
      </c>
      <c r="Y558" s="26">
        <f t="shared" si="272"/>
        <v>4.2151666666666667</v>
      </c>
      <c r="Z558" s="26">
        <f t="shared" si="273"/>
        <v>-0.11616666666666653</v>
      </c>
      <c r="AA558" s="65">
        <f t="shared" si="274"/>
        <v>-0.10483333333333267</v>
      </c>
      <c r="AI558" s="20"/>
      <c r="AJ558" s="20"/>
      <c r="AK558" s="21"/>
      <c r="AO558" s="9"/>
      <c r="AP558" s="38"/>
      <c r="AQ558" s="9"/>
      <c r="AR558" s="9"/>
      <c r="AS558" s="9"/>
      <c r="AT558" s="9"/>
      <c r="AU558" s="9"/>
      <c r="AV558" s="9"/>
      <c r="AW558" s="9"/>
      <c r="AX558" s="9"/>
      <c r="BA558" s="9"/>
      <c r="BB558" s="9"/>
      <c r="BC558" s="9"/>
      <c r="BD558" s="38"/>
      <c r="BE558" s="9"/>
      <c r="BF558" s="9"/>
      <c r="BG558" s="9"/>
      <c r="BH558" s="9"/>
      <c r="BI558" s="9"/>
    </row>
    <row r="559" spans="1:61">
      <c r="A559" s="70">
        <f t="shared" si="266"/>
        <v>2.4999999999999467E-3</v>
      </c>
      <c r="B559" s="5">
        <v>-2.7675000000000001</v>
      </c>
      <c r="C559" s="75">
        <v>3.15</v>
      </c>
      <c r="D559" s="75">
        <v>0.05</v>
      </c>
      <c r="G559" s="20"/>
      <c r="H559" s="85"/>
      <c r="I559" s="21"/>
      <c r="U559" s="20">
        <f t="shared" si="270"/>
        <v>-0.55300480036204869</v>
      </c>
      <c r="V559" s="20">
        <f t="shared" si="270"/>
        <v>-0.55068471293200583</v>
      </c>
      <c r="W559" s="21">
        <f t="shared" si="269"/>
        <v>4.492</v>
      </c>
      <c r="X559" s="21">
        <f t="shared" si="271"/>
        <v>4.4359999999999999</v>
      </c>
      <c r="Y559" s="26">
        <f t="shared" si="272"/>
        <v>4.2698333333333336</v>
      </c>
      <c r="Z559" s="26">
        <f t="shared" si="273"/>
        <v>-0.16616666666666635</v>
      </c>
      <c r="AA559" s="65">
        <f t="shared" si="274"/>
        <v>-0.2221666666666664</v>
      </c>
      <c r="AI559" s="20"/>
      <c r="AJ559" s="20"/>
      <c r="AK559" s="21"/>
      <c r="AO559" s="9"/>
      <c r="AP559" s="38"/>
      <c r="AQ559" s="9"/>
      <c r="AR559" s="9"/>
      <c r="AS559" s="9"/>
      <c r="AT559" s="9"/>
      <c r="AU559" s="9"/>
      <c r="AV559" s="9"/>
      <c r="AW559" s="9"/>
      <c r="AX559" s="9"/>
      <c r="BA559" s="9"/>
      <c r="BB559" s="9"/>
      <c r="BC559" s="9"/>
      <c r="BD559" s="38"/>
      <c r="BE559" s="9"/>
      <c r="BF559" s="9"/>
      <c r="BG559" s="9"/>
      <c r="BH559" s="9"/>
      <c r="BI559" s="9"/>
    </row>
    <row r="560" spans="1:61">
      <c r="A560" s="70">
        <f t="shared" si="266"/>
        <v>2.4999999999999467E-3</v>
      </c>
      <c r="B560" s="5">
        <v>-2.7650000000000001</v>
      </c>
      <c r="C560" s="75">
        <v>3.24</v>
      </c>
      <c r="D560" s="75">
        <v>0.05</v>
      </c>
      <c r="G560" s="20"/>
      <c r="H560" s="85"/>
      <c r="I560" s="21"/>
      <c r="U560" s="20">
        <f t="shared" si="270"/>
        <v>-0.54836462550196252</v>
      </c>
      <c r="V560" s="20">
        <f t="shared" si="270"/>
        <v>-0.54604453807191966</v>
      </c>
      <c r="W560" s="21">
        <f t="shared" si="269"/>
        <v>4.4960000000000004</v>
      </c>
      <c r="X560" s="21">
        <f t="shared" si="271"/>
        <v>4.4901666666666662</v>
      </c>
      <c r="Y560" s="26">
        <f t="shared" si="272"/>
        <v>4.2718333333333334</v>
      </c>
      <c r="Z560" s="26">
        <f t="shared" si="273"/>
        <v>-0.21833333333333282</v>
      </c>
      <c r="AA560" s="65">
        <f t="shared" si="274"/>
        <v>-0.22416666666666707</v>
      </c>
      <c r="AI560" s="20"/>
      <c r="AJ560" s="20"/>
      <c r="AK560" s="21"/>
      <c r="AO560" s="9"/>
      <c r="AP560" s="38"/>
      <c r="AQ560" s="9"/>
      <c r="AR560" s="9"/>
      <c r="AS560" s="9"/>
      <c r="AT560" s="9"/>
      <c r="AU560" s="9"/>
      <c r="AV560" s="9"/>
      <c r="AW560" s="9"/>
      <c r="AX560" s="9"/>
      <c r="BA560" s="9"/>
      <c r="BB560" s="9"/>
      <c r="BC560" s="9"/>
      <c r="BD560" s="38"/>
      <c r="BE560" s="9"/>
      <c r="BF560" s="9"/>
      <c r="BG560" s="9"/>
      <c r="BH560" s="9"/>
      <c r="BI560" s="9"/>
    </row>
    <row r="561" spans="1:61">
      <c r="A561" s="70">
        <f t="shared" si="266"/>
        <v>2.4999999999999467E-3</v>
      </c>
      <c r="B561" s="5">
        <v>-2.7625000000000002</v>
      </c>
      <c r="C561" s="75">
        <v>3.24</v>
      </c>
      <c r="D561" s="75">
        <v>0.04</v>
      </c>
      <c r="G561" s="20"/>
      <c r="H561" s="85"/>
      <c r="I561" s="21"/>
      <c r="U561" s="20">
        <f t="shared" si="270"/>
        <v>-0.54372445064187636</v>
      </c>
      <c r="V561" s="20">
        <f t="shared" si="270"/>
        <v>-0.54140436321183349</v>
      </c>
      <c r="W561" s="21">
        <f t="shared" si="269"/>
        <v>4.4824999999999999</v>
      </c>
      <c r="X561" s="21">
        <f t="shared" si="271"/>
        <v>4.4788333333333332</v>
      </c>
      <c r="Y561" s="26">
        <f t="shared" si="272"/>
        <v>4.2600555555555557</v>
      </c>
      <c r="Z561" s="26">
        <f t="shared" si="273"/>
        <v>-0.21877777777777752</v>
      </c>
      <c r="AA561" s="65">
        <f t="shared" si="274"/>
        <v>-0.22244444444444422</v>
      </c>
      <c r="AI561" s="20"/>
      <c r="AJ561" s="20"/>
      <c r="AK561" s="21"/>
      <c r="AO561" s="9"/>
      <c r="AP561" s="38"/>
      <c r="AQ561" s="9"/>
      <c r="AR561" s="9"/>
      <c r="AS561" s="9"/>
      <c r="AT561" s="9"/>
      <c r="AU561" s="9"/>
      <c r="AV561" s="9"/>
      <c r="AW561" s="9"/>
      <c r="AX561" s="9"/>
      <c r="BA561" s="9"/>
      <c r="BB561" s="9"/>
      <c r="BC561" s="9"/>
      <c r="BD561" s="38"/>
      <c r="BE561" s="9"/>
      <c r="BF561" s="9"/>
      <c r="BG561" s="9"/>
      <c r="BH561" s="9"/>
      <c r="BI561" s="9"/>
    </row>
    <row r="562" spans="1:61">
      <c r="A562" s="70">
        <f t="shared" si="266"/>
        <v>2.5000000000003908E-3</v>
      </c>
      <c r="B562" s="5">
        <v>-2.76</v>
      </c>
      <c r="C562" s="75">
        <v>3.27</v>
      </c>
      <c r="D562" s="75">
        <v>0.05</v>
      </c>
      <c r="G562" s="20"/>
      <c r="H562" s="85"/>
      <c r="I562" s="21"/>
      <c r="U562" s="20">
        <f t="shared" si="270"/>
        <v>-0.53908427578179019</v>
      </c>
      <c r="V562" s="20">
        <f t="shared" si="270"/>
        <v>-0.53676418835174733</v>
      </c>
      <c r="W562" s="21">
        <f t="shared" si="269"/>
        <v>4.4580000000000002</v>
      </c>
      <c r="X562" s="21">
        <f t="shared" si="271"/>
        <v>4.3321666666666667</v>
      </c>
      <c r="Y562" s="26">
        <f t="shared" si="272"/>
        <v>4.2387222222222221</v>
      </c>
      <c r="Z562" s="26">
        <f t="shared" si="273"/>
        <v>-9.3444444444444663E-2</v>
      </c>
      <c r="AA562" s="65">
        <f t="shared" si="274"/>
        <v>-0.21927777777777813</v>
      </c>
      <c r="AI562" s="20"/>
      <c r="AJ562" s="20"/>
      <c r="AK562" s="21"/>
      <c r="AO562" s="9"/>
      <c r="AP562" s="38"/>
      <c r="AQ562" s="9"/>
      <c r="AR562" s="9"/>
      <c r="AS562" s="9"/>
      <c r="AT562" s="9"/>
      <c r="AU562" s="9"/>
      <c r="AV562" s="9"/>
      <c r="AW562" s="9"/>
      <c r="AX562" s="9"/>
      <c r="BA562" s="9"/>
      <c r="BB562" s="9"/>
      <c r="BC562" s="9"/>
      <c r="BD562" s="38"/>
      <c r="BE562" s="9"/>
      <c r="BF562" s="9"/>
      <c r="BG562" s="9"/>
      <c r="BH562" s="9"/>
      <c r="BI562" s="9"/>
    </row>
    <row r="563" spans="1:61">
      <c r="A563" s="70">
        <f t="shared" si="266"/>
        <v>2.4999999999999467E-3</v>
      </c>
      <c r="B563" s="5">
        <v>-2.7574999999999998</v>
      </c>
      <c r="C563" s="75">
        <v>3.16</v>
      </c>
      <c r="D563" s="75">
        <v>0.05</v>
      </c>
      <c r="G563" s="20"/>
      <c r="H563" s="85"/>
      <c r="I563" s="21"/>
      <c r="U563" s="20">
        <f t="shared" si="270"/>
        <v>-0.53444410092170402</v>
      </c>
      <c r="V563" s="20">
        <f t="shared" si="270"/>
        <v>-0.53212401349166116</v>
      </c>
      <c r="W563" s="21">
        <f t="shared" si="269"/>
        <v>4.0559999999999992</v>
      </c>
      <c r="X563" s="21">
        <f t="shared" si="271"/>
        <v>4.1580000000000004</v>
      </c>
      <c r="Y563" s="26">
        <f t="shared" si="272"/>
        <v>4.2217777777777776</v>
      </c>
      <c r="Z563" s="26">
        <f t="shared" si="273"/>
        <v>6.3777777777777267E-2</v>
      </c>
      <c r="AA563" s="65">
        <f t="shared" si="274"/>
        <v>0.16577777777777847</v>
      </c>
      <c r="AI563" s="20"/>
      <c r="AJ563" s="20"/>
      <c r="AK563" s="21"/>
      <c r="AO563" s="9"/>
      <c r="AP563" s="38"/>
      <c r="AQ563" s="9"/>
      <c r="AR563" s="9"/>
      <c r="AS563" s="9"/>
      <c r="AT563" s="9"/>
      <c r="AU563" s="9"/>
      <c r="AV563" s="9"/>
      <c r="AW563" s="9"/>
      <c r="AX563" s="9"/>
      <c r="BA563" s="9"/>
      <c r="BB563" s="9"/>
      <c r="BC563" s="9"/>
      <c r="BD563" s="38"/>
      <c r="BE563" s="9"/>
      <c r="BF563" s="9"/>
      <c r="BG563" s="9"/>
      <c r="BH563" s="9"/>
      <c r="BI563" s="9"/>
    </row>
    <row r="564" spans="1:61">
      <c r="A564" s="70">
        <f t="shared" si="266"/>
        <v>2.4999999999999467E-3</v>
      </c>
      <c r="B564" s="5">
        <v>-2.7549999999999999</v>
      </c>
      <c r="C564" s="75">
        <v>3.19</v>
      </c>
      <c r="D564" s="75">
        <v>0.05</v>
      </c>
      <c r="G564" s="20"/>
      <c r="H564" s="85"/>
      <c r="I564" s="21"/>
      <c r="U564" s="20">
        <f t="shared" ref="U564:V579" si="275">U563 + 0.00464017486008615</f>
        <v>-0.52980392606161786</v>
      </c>
      <c r="V564" s="20">
        <f t="shared" si="275"/>
        <v>-0.527483838631575</v>
      </c>
      <c r="W564" s="21">
        <f t="shared" si="269"/>
        <v>3.9600000000000004</v>
      </c>
      <c r="X564" s="21">
        <f t="shared" si="271"/>
        <v>3.97</v>
      </c>
      <c r="Y564" s="26">
        <f t="shared" si="272"/>
        <v>4.1748888888888889</v>
      </c>
      <c r="Z564" s="26">
        <f t="shared" si="273"/>
        <v>0.20488888888888868</v>
      </c>
      <c r="AA564" s="65">
        <f t="shared" si="274"/>
        <v>0.21488888888888846</v>
      </c>
      <c r="AI564" s="20"/>
      <c r="AJ564" s="20"/>
      <c r="AK564" s="21"/>
      <c r="AO564" s="9"/>
      <c r="AP564" s="38"/>
      <c r="AQ564" s="9"/>
      <c r="AR564" s="9"/>
      <c r="AS564" s="9"/>
      <c r="AT564" s="9"/>
      <c r="AU564" s="9"/>
      <c r="AV564" s="9"/>
      <c r="AW564" s="9"/>
      <c r="AX564" s="9"/>
      <c r="BA564" s="9"/>
      <c r="BB564" s="9"/>
      <c r="BC564" s="9"/>
      <c r="BD564" s="38"/>
      <c r="BE564" s="9"/>
      <c r="BF564" s="9"/>
      <c r="BG564" s="9"/>
      <c r="BH564" s="9"/>
      <c r="BI564" s="9"/>
    </row>
    <row r="565" spans="1:61">
      <c r="A565" s="70">
        <f t="shared" si="266"/>
        <v>2.4999999999999467E-3</v>
      </c>
      <c r="B565" s="5">
        <v>-2.7524999999999999</v>
      </c>
      <c r="C565" s="75">
        <v>3.21</v>
      </c>
      <c r="D565" s="75">
        <v>0.04</v>
      </c>
      <c r="G565" s="20"/>
      <c r="H565" s="85"/>
      <c r="I565" s="21"/>
      <c r="U565" s="20">
        <f t="shared" si="275"/>
        <v>-0.52516375120153169</v>
      </c>
      <c r="V565" s="20">
        <f t="shared" si="275"/>
        <v>-0.52284366377148883</v>
      </c>
      <c r="W565" s="21">
        <f t="shared" si="269"/>
        <v>3.8939999999999997</v>
      </c>
      <c r="X565" s="21">
        <f t="shared" si="271"/>
        <v>3.9480000000000004</v>
      </c>
      <c r="Y565" s="26">
        <f t="shared" si="272"/>
        <v>4.1051111111111105</v>
      </c>
      <c r="Z565" s="26">
        <f t="shared" si="273"/>
        <v>0.15711111111111009</v>
      </c>
      <c r="AA565" s="65">
        <f t="shared" si="274"/>
        <v>0.21111111111111081</v>
      </c>
      <c r="AI565" s="20"/>
      <c r="AJ565" s="20"/>
      <c r="AK565" s="21"/>
      <c r="AO565" s="9"/>
      <c r="AP565" s="38"/>
      <c r="AQ565" s="9"/>
      <c r="AR565" s="9"/>
      <c r="AS565" s="9"/>
      <c r="AT565" s="9"/>
      <c r="AU565" s="9"/>
      <c r="AV565" s="9"/>
      <c r="AW565" s="9"/>
      <c r="AX565" s="9"/>
      <c r="BA565" s="9"/>
      <c r="BB565" s="9"/>
      <c r="BC565" s="9"/>
      <c r="BD565" s="38"/>
      <c r="BE565" s="9"/>
      <c r="BF565" s="9"/>
      <c r="BG565" s="9"/>
      <c r="BH565" s="9"/>
      <c r="BI565" s="9"/>
    </row>
    <row r="566" spans="1:61">
      <c r="A566" s="70">
        <f t="shared" si="266"/>
        <v>2.4999999999999467E-3</v>
      </c>
      <c r="B566" s="5">
        <v>-2.75</v>
      </c>
      <c r="C566" s="75">
        <v>3.13</v>
      </c>
      <c r="D566" s="75">
        <v>0.05</v>
      </c>
      <c r="G566" s="20"/>
      <c r="H566" s="85"/>
      <c r="I566" s="21"/>
      <c r="U566" s="20">
        <f t="shared" si="275"/>
        <v>-0.52052357634144553</v>
      </c>
      <c r="V566" s="20">
        <f t="shared" si="275"/>
        <v>-0.51820348891140267</v>
      </c>
      <c r="W566" s="21">
        <f t="shared" si="269"/>
        <v>3.9900000000000007</v>
      </c>
      <c r="X566" s="21">
        <f t="shared" si="271"/>
        <v>4.0171666666666672</v>
      </c>
      <c r="Y566" s="26">
        <f t="shared" si="272"/>
        <v>4.0289999999999999</v>
      </c>
      <c r="Z566" s="26">
        <f t="shared" si="273"/>
        <v>1.1833333333332696E-2</v>
      </c>
      <c r="AA566" s="65">
        <f t="shared" si="274"/>
        <v>3.8999999999999257E-2</v>
      </c>
      <c r="AI566" s="20"/>
      <c r="AJ566" s="20"/>
      <c r="AK566" s="21"/>
      <c r="AO566" s="9"/>
      <c r="AP566" s="38"/>
      <c r="AQ566" s="9"/>
      <c r="AR566" s="9"/>
      <c r="AS566" s="9"/>
      <c r="AT566" s="9"/>
      <c r="AU566" s="9"/>
      <c r="AV566" s="9"/>
      <c r="AW566" s="9"/>
      <c r="AX566" s="9"/>
      <c r="BA566" s="9"/>
      <c r="BB566" s="9"/>
      <c r="BC566" s="9"/>
      <c r="BD566" s="38"/>
      <c r="BE566" s="9"/>
      <c r="BF566" s="9"/>
      <c r="BG566" s="9"/>
      <c r="BH566" s="9"/>
      <c r="BI566" s="9"/>
    </row>
    <row r="567" spans="1:61">
      <c r="A567" s="70">
        <f t="shared" si="266"/>
        <v>2.4999999999999467E-3</v>
      </c>
      <c r="B567" s="5">
        <v>-2.7475000000000001</v>
      </c>
      <c r="C567" s="75">
        <v>3.09</v>
      </c>
      <c r="D567" s="75">
        <v>0.04</v>
      </c>
      <c r="G567" s="20"/>
      <c r="H567" s="85"/>
      <c r="I567" s="21"/>
      <c r="U567" s="20">
        <f t="shared" si="275"/>
        <v>-0.51588340148135936</v>
      </c>
      <c r="V567" s="20">
        <f t="shared" si="275"/>
        <v>-0.5135633140513165</v>
      </c>
      <c r="W567" s="21">
        <f t="shared" si="269"/>
        <v>4.1674999999999995</v>
      </c>
      <c r="X567" s="21">
        <f t="shared" si="271"/>
        <v>4.0758333333333328</v>
      </c>
      <c r="Y567" s="26">
        <f t="shared" si="272"/>
        <v>3.9534444444444441</v>
      </c>
      <c r="Z567" s="26">
        <f t="shared" si="273"/>
        <v>-0.12238888888888866</v>
      </c>
      <c r="AA567" s="65">
        <f t="shared" si="274"/>
        <v>-0.21405555555555544</v>
      </c>
      <c r="AI567" s="20"/>
      <c r="AJ567" s="20"/>
      <c r="AK567" s="21"/>
      <c r="AO567" s="9"/>
      <c r="AP567" s="38"/>
      <c r="AQ567" s="9"/>
      <c r="AR567" s="9"/>
      <c r="AS567" s="9"/>
      <c r="AT567" s="9"/>
      <c r="AU567" s="9"/>
      <c r="AV567" s="9"/>
      <c r="AW567" s="9"/>
      <c r="AX567" s="9"/>
      <c r="BA567" s="9"/>
      <c r="BB567" s="9"/>
      <c r="BC567" s="9"/>
      <c r="BD567" s="38"/>
      <c r="BE567" s="9"/>
      <c r="BF567" s="9"/>
      <c r="BG567" s="9"/>
      <c r="BH567" s="9"/>
      <c r="BI567" s="9"/>
    </row>
    <row r="568" spans="1:61">
      <c r="A568" s="70">
        <f t="shared" si="266"/>
        <v>2.4999999999999467E-3</v>
      </c>
      <c r="B568" s="5">
        <v>-2.7450000000000001</v>
      </c>
      <c r="C568" s="75">
        <v>3.15</v>
      </c>
      <c r="D568" s="75">
        <v>0.05</v>
      </c>
      <c r="G568" s="20"/>
      <c r="H568" s="85"/>
      <c r="I568" s="21"/>
      <c r="U568" s="20">
        <f t="shared" si="275"/>
        <v>-0.51124322662127319</v>
      </c>
      <c r="V568" s="20">
        <f t="shared" si="275"/>
        <v>-0.50892313919123033</v>
      </c>
      <c r="W568" s="21">
        <f t="shared" si="269"/>
        <v>4.0699999999999994</v>
      </c>
      <c r="X568" s="21">
        <f t="shared" si="271"/>
        <v>4.0351666666666661</v>
      </c>
      <c r="Y568" s="26">
        <f t="shared" si="272"/>
        <v>3.8983333333333334</v>
      </c>
      <c r="Z568" s="26">
        <f t="shared" si="273"/>
        <v>-0.1368333333333327</v>
      </c>
      <c r="AA568" s="65">
        <f t="shared" si="274"/>
        <v>-0.17166666666666597</v>
      </c>
      <c r="AI568" s="20"/>
      <c r="AJ568" s="20"/>
      <c r="AK568" s="21"/>
      <c r="AO568" s="9"/>
      <c r="AP568" s="38"/>
      <c r="AQ568" s="9"/>
      <c r="AR568" s="9"/>
      <c r="AS568" s="9"/>
      <c r="AT568" s="9"/>
      <c r="AU568" s="9"/>
      <c r="AV568" s="9"/>
      <c r="AW568" s="9"/>
      <c r="AX568" s="9"/>
      <c r="BA568" s="9"/>
      <c r="BB568" s="9"/>
      <c r="BC568" s="9"/>
      <c r="BD568" s="38"/>
      <c r="BE568" s="9"/>
      <c r="BF568" s="9"/>
      <c r="BG568" s="9"/>
      <c r="BH568" s="9"/>
      <c r="BI568" s="9"/>
    </row>
    <row r="569" spans="1:61">
      <c r="A569" s="70">
        <f t="shared" si="266"/>
        <v>2.4999999999999467E-3</v>
      </c>
      <c r="B569" s="5">
        <v>-2.7425000000000002</v>
      </c>
      <c r="C569" s="75">
        <v>3.04</v>
      </c>
      <c r="D569" s="75">
        <v>0.06</v>
      </c>
      <c r="G569" s="20"/>
      <c r="H569" s="85"/>
      <c r="I569" s="21"/>
      <c r="U569" s="20">
        <f t="shared" si="275"/>
        <v>-0.50660305176118703</v>
      </c>
      <c r="V569" s="20">
        <f t="shared" si="275"/>
        <v>-0.50428296433114417</v>
      </c>
      <c r="W569" s="21">
        <f t="shared" si="269"/>
        <v>3.8679999999999999</v>
      </c>
      <c r="X569" s="21">
        <f t="shared" si="271"/>
        <v>3.9118333333333326</v>
      </c>
      <c r="Y569" s="26">
        <f t="shared" si="272"/>
        <v>3.875</v>
      </c>
      <c r="Z569" s="26">
        <f t="shared" si="273"/>
        <v>-3.6833333333332607E-2</v>
      </c>
      <c r="AA569" s="65">
        <f t="shared" si="274"/>
        <v>7.0000000000001172E-3</v>
      </c>
      <c r="AI569" s="20"/>
      <c r="AJ569" s="20"/>
      <c r="AK569" s="21"/>
      <c r="AO569" s="9"/>
      <c r="AP569" s="38"/>
      <c r="AQ569" s="9"/>
      <c r="AR569" s="9"/>
      <c r="AS569" s="9"/>
      <c r="AT569" s="9"/>
      <c r="AU569" s="9"/>
      <c r="AV569" s="9"/>
      <c r="AW569" s="9"/>
      <c r="AX569" s="9"/>
      <c r="BA569" s="9"/>
      <c r="BB569" s="9"/>
      <c r="BC569" s="9"/>
      <c r="BD569" s="38"/>
      <c r="BE569" s="9"/>
      <c r="BF569" s="9"/>
      <c r="BG569" s="9"/>
      <c r="BH569" s="9"/>
      <c r="BI569" s="9"/>
    </row>
    <row r="570" spans="1:61">
      <c r="A570" s="70">
        <f t="shared" si="266"/>
        <v>2.4999999999999467E-3</v>
      </c>
      <c r="B570" s="5">
        <v>-2.74</v>
      </c>
      <c r="C570" s="75">
        <v>3.18</v>
      </c>
      <c r="D570" s="75">
        <v>0.05</v>
      </c>
      <c r="G570" s="20"/>
      <c r="H570" s="85"/>
      <c r="I570" s="21"/>
      <c r="U570" s="20">
        <f t="shared" si="275"/>
        <v>-0.50196287690110086</v>
      </c>
      <c r="V570" s="20">
        <f t="shared" si="275"/>
        <v>-0.499642789471058</v>
      </c>
      <c r="W570" s="21">
        <f t="shared" si="269"/>
        <v>3.7974999999999999</v>
      </c>
      <c r="X570" s="21">
        <f t="shared" si="271"/>
        <v>3.8145000000000002</v>
      </c>
      <c r="Y570" s="26">
        <f t="shared" si="272"/>
        <v>3.8954444444444443</v>
      </c>
      <c r="Z570" s="26">
        <f t="shared" si="273"/>
        <v>8.0944444444444041E-2</v>
      </c>
      <c r="AA570" s="65">
        <f t="shared" si="274"/>
        <v>9.794444444444439E-2</v>
      </c>
      <c r="AI570" s="20"/>
      <c r="AJ570" s="20"/>
      <c r="AK570" s="21"/>
      <c r="AO570" s="9"/>
      <c r="AP570" s="38"/>
      <c r="AQ570" s="9"/>
      <c r="AR570" s="9"/>
      <c r="AS570" s="9"/>
      <c r="AT570" s="9"/>
      <c r="AU570" s="9"/>
      <c r="AV570" s="9"/>
      <c r="AW570" s="9"/>
      <c r="AX570" s="9"/>
      <c r="BA570" s="9"/>
      <c r="BB570" s="9"/>
      <c r="BC570" s="9"/>
      <c r="BD570" s="38"/>
      <c r="BE570" s="9"/>
      <c r="BF570" s="9"/>
      <c r="BG570" s="9"/>
      <c r="BH570" s="9"/>
      <c r="BI570" s="9"/>
    </row>
    <row r="571" spans="1:61">
      <c r="A571" s="70">
        <f t="shared" si="266"/>
        <v>2.5000000000003908E-3</v>
      </c>
      <c r="B571" s="5">
        <v>-2.7374999999999998</v>
      </c>
      <c r="C571" s="75">
        <v>3.12</v>
      </c>
      <c r="D571" s="75">
        <v>0.04</v>
      </c>
      <c r="G571" s="20"/>
      <c r="H571" s="85"/>
      <c r="I571" s="21"/>
      <c r="U571" s="20">
        <f t="shared" si="275"/>
        <v>-0.4973227020410147</v>
      </c>
      <c r="V571" s="20">
        <f t="shared" si="275"/>
        <v>-0.49500261461097184</v>
      </c>
      <c r="W571" s="21">
        <f t="shared" si="269"/>
        <v>3.778</v>
      </c>
      <c r="X571" s="21">
        <f t="shared" si="271"/>
        <v>3.7118333333333333</v>
      </c>
      <c r="Y571" s="26">
        <f t="shared" si="272"/>
        <v>3.9282222222222223</v>
      </c>
      <c r="Z571" s="26">
        <f t="shared" si="273"/>
        <v>0.21638888888888896</v>
      </c>
      <c r="AA571" s="65">
        <f t="shared" si="274"/>
        <v>0.15022222222222226</v>
      </c>
      <c r="AI571" s="20"/>
      <c r="AJ571" s="20"/>
      <c r="AK571" s="21"/>
      <c r="AO571" s="9"/>
      <c r="AP571" s="38"/>
      <c r="AQ571" s="9"/>
      <c r="AR571" s="9"/>
      <c r="AS571" s="9"/>
      <c r="AT571" s="9"/>
      <c r="AU571" s="9"/>
      <c r="AV571" s="9"/>
      <c r="AW571" s="9"/>
      <c r="AX571" s="9"/>
      <c r="BA571" s="9"/>
      <c r="BB571" s="9"/>
      <c r="BC571" s="9"/>
      <c r="BD571" s="38"/>
      <c r="BE571" s="9"/>
      <c r="BF571" s="9"/>
      <c r="BG571" s="9"/>
      <c r="BH571" s="9"/>
      <c r="BI571" s="9"/>
    </row>
    <row r="572" spans="1:61">
      <c r="A572" s="70">
        <f t="shared" si="266"/>
        <v>2.4999999999999467E-3</v>
      </c>
      <c r="B572" s="5">
        <v>-2.7349999999999999</v>
      </c>
      <c r="C572" s="75">
        <v>3.27</v>
      </c>
      <c r="D572" s="75">
        <v>0.06</v>
      </c>
      <c r="G572" s="20"/>
      <c r="H572" s="85"/>
      <c r="I572" s="21"/>
      <c r="U572" s="20">
        <f t="shared" si="275"/>
        <v>-0.49268252718092853</v>
      </c>
      <c r="V572" s="20">
        <f t="shared" si="275"/>
        <v>-0.49036243975088567</v>
      </c>
      <c r="W572" s="21">
        <f t="shared" si="269"/>
        <v>3.56</v>
      </c>
      <c r="X572" s="21">
        <f t="shared" si="271"/>
        <v>3.6960000000000002</v>
      </c>
      <c r="Y572" s="26">
        <f t="shared" si="272"/>
        <v>3.946277777777778</v>
      </c>
      <c r="Z572" s="26">
        <f t="shared" si="273"/>
        <v>0.25027777777777782</v>
      </c>
      <c r="AA572" s="65">
        <f t="shared" si="274"/>
        <v>0.38627777777777794</v>
      </c>
      <c r="AI572" s="20"/>
      <c r="AJ572" s="20"/>
      <c r="AK572" s="21"/>
      <c r="AO572" s="9"/>
      <c r="AP572" s="38"/>
      <c r="AQ572" s="9"/>
      <c r="AR572" s="9"/>
      <c r="AS572" s="9"/>
      <c r="AT572" s="9"/>
      <c r="AU572" s="9"/>
      <c r="AV572" s="9"/>
      <c r="AW572" s="9"/>
      <c r="AX572" s="9"/>
      <c r="BA572" s="9"/>
      <c r="BB572" s="9"/>
      <c r="BC572" s="9"/>
      <c r="BD572" s="38"/>
      <c r="BE572" s="9"/>
      <c r="BF572" s="9"/>
      <c r="BG572" s="9"/>
      <c r="BH572" s="9"/>
      <c r="BI572" s="9"/>
    </row>
    <row r="573" spans="1:61">
      <c r="A573" s="70">
        <f t="shared" si="266"/>
        <v>2.4999999999999467E-3</v>
      </c>
      <c r="B573" s="5">
        <v>-2.7324999999999999</v>
      </c>
      <c r="C573" s="75">
        <v>3.39</v>
      </c>
      <c r="D573" s="75">
        <v>0.05</v>
      </c>
      <c r="G573" s="20"/>
      <c r="H573" s="85"/>
      <c r="I573" s="21"/>
      <c r="U573" s="20">
        <f t="shared" si="275"/>
        <v>-0.48804235232084237</v>
      </c>
      <c r="V573" s="20">
        <f t="shared" si="275"/>
        <v>-0.4857222648907995</v>
      </c>
      <c r="W573" s="21">
        <f t="shared" si="269"/>
        <v>3.75</v>
      </c>
      <c r="X573" s="21">
        <f t="shared" si="271"/>
        <v>3.7960000000000007</v>
      </c>
      <c r="Y573" s="26">
        <f t="shared" si="272"/>
        <v>3.9909444444444446</v>
      </c>
      <c r="Z573" s="26">
        <f t="shared" si="273"/>
        <v>0.19494444444444392</v>
      </c>
      <c r="AA573" s="65">
        <f t="shared" si="274"/>
        <v>0.24094444444444463</v>
      </c>
      <c r="AI573" s="20"/>
      <c r="AJ573" s="20"/>
      <c r="AK573" s="21"/>
      <c r="AO573" s="9"/>
      <c r="AP573" s="38"/>
      <c r="AQ573" s="9"/>
      <c r="AR573" s="9"/>
      <c r="AS573" s="9"/>
      <c r="AT573" s="9"/>
      <c r="AU573" s="9"/>
      <c r="AV573" s="9"/>
      <c r="AW573" s="9"/>
      <c r="AX573" s="9"/>
      <c r="BA573" s="9"/>
      <c r="BB573" s="9"/>
      <c r="BC573" s="9"/>
      <c r="BD573" s="38"/>
      <c r="BE573" s="9"/>
      <c r="BF573" s="9"/>
      <c r="BG573" s="9"/>
      <c r="BH573" s="9"/>
      <c r="BI573" s="9"/>
    </row>
    <row r="574" spans="1:61">
      <c r="A574" s="70">
        <f t="shared" si="266"/>
        <v>2.4999999999999467E-3</v>
      </c>
      <c r="B574" s="5">
        <v>-2.73</v>
      </c>
      <c r="C574" s="75">
        <v>3.47</v>
      </c>
      <c r="D574" s="75">
        <v>0.05</v>
      </c>
      <c r="G574" s="20"/>
      <c r="H574" s="85"/>
      <c r="I574" s="21"/>
      <c r="U574" s="20">
        <f t="shared" si="275"/>
        <v>-0.4834021774607562</v>
      </c>
      <c r="V574" s="20">
        <f t="shared" si="275"/>
        <v>-0.48108209003071334</v>
      </c>
      <c r="W574" s="21">
        <f t="shared" si="269"/>
        <v>4.0780000000000003</v>
      </c>
      <c r="X574" s="21">
        <f t="shared" si="271"/>
        <v>4.0376666666666665</v>
      </c>
      <c r="Y574" s="26">
        <f t="shared" si="272"/>
        <v>4.0681111111111115</v>
      </c>
      <c r="Z574" s="26">
        <f t="shared" si="273"/>
        <v>3.044444444444494E-2</v>
      </c>
      <c r="AA574" s="65">
        <f t="shared" si="274"/>
        <v>-9.888888888888836E-3</v>
      </c>
      <c r="AI574" s="20"/>
      <c r="AJ574" s="20"/>
      <c r="AK574" s="21"/>
      <c r="AO574" s="9"/>
      <c r="AP574" s="38"/>
      <c r="AQ574" s="9"/>
      <c r="AR574" s="9"/>
      <c r="AS574" s="9"/>
      <c r="AT574" s="9"/>
      <c r="AU574" s="9"/>
      <c r="AV574" s="9"/>
      <c r="AW574" s="9"/>
      <c r="AX574" s="9"/>
      <c r="BA574" s="9"/>
      <c r="BB574" s="9"/>
      <c r="BC574" s="9"/>
      <c r="BD574" s="38"/>
      <c r="BE574" s="9"/>
      <c r="BF574" s="9"/>
      <c r="BG574" s="9"/>
      <c r="BH574" s="9"/>
      <c r="BI574" s="9"/>
    </row>
    <row r="575" spans="1:61">
      <c r="A575" s="70">
        <f t="shared" si="266"/>
        <v>2.4999999999999467E-3</v>
      </c>
      <c r="B575" s="5">
        <v>-2.7275</v>
      </c>
      <c r="C575" s="75">
        <v>3.61</v>
      </c>
      <c r="D575" s="75">
        <v>7.0000000000000007E-2</v>
      </c>
      <c r="G575" s="20"/>
      <c r="H575" s="85"/>
      <c r="I575" s="21"/>
      <c r="U575" s="20">
        <f t="shared" si="275"/>
        <v>-0.47876200260067003</v>
      </c>
      <c r="V575" s="20">
        <f t="shared" si="275"/>
        <v>-0.47644191517062717</v>
      </c>
      <c r="W575" s="21">
        <f t="shared" si="269"/>
        <v>4.2850000000000001</v>
      </c>
      <c r="X575" s="21">
        <f t="shared" si="271"/>
        <v>4.2309999999999999</v>
      </c>
      <c r="Y575" s="26">
        <f t="shared" si="272"/>
        <v>4.1570555555555551</v>
      </c>
      <c r="Z575" s="26">
        <f t="shared" si="273"/>
        <v>-7.3944444444444812E-2</v>
      </c>
      <c r="AA575" s="65">
        <f t="shared" si="274"/>
        <v>-0.12794444444444508</v>
      </c>
      <c r="AI575" s="20"/>
      <c r="AJ575" s="20"/>
      <c r="AK575" s="21"/>
      <c r="AO575" s="9"/>
      <c r="AP575" s="38"/>
      <c r="AQ575" s="9"/>
      <c r="AR575" s="9"/>
      <c r="AS575" s="9"/>
      <c r="AT575" s="9"/>
      <c r="AU575" s="9"/>
      <c r="AV575" s="9"/>
      <c r="AW575" s="9"/>
      <c r="AX575" s="9"/>
      <c r="BA575" s="9"/>
      <c r="BB575" s="9"/>
      <c r="BC575" s="9"/>
      <c r="BD575" s="38"/>
      <c r="BE575" s="9"/>
      <c r="BF575" s="9"/>
      <c r="BG575" s="9"/>
      <c r="BH575" s="9"/>
      <c r="BI575" s="9"/>
    </row>
    <row r="576" spans="1:61">
      <c r="A576" s="70">
        <f t="shared" si="266"/>
        <v>2.4999999999999467E-3</v>
      </c>
      <c r="B576" s="5">
        <v>-2.7250000000000001</v>
      </c>
      <c r="C576" s="75">
        <v>3.66</v>
      </c>
      <c r="D576" s="75">
        <v>0.08</v>
      </c>
      <c r="G576" s="20"/>
      <c r="H576" s="85"/>
      <c r="I576" s="21"/>
      <c r="U576" s="20">
        <f t="shared" si="275"/>
        <v>-0.47412182774058387</v>
      </c>
      <c r="V576" s="20">
        <f t="shared" si="275"/>
        <v>-0.47180174031054101</v>
      </c>
      <c r="W576" s="21">
        <f t="shared" si="269"/>
        <v>4.33</v>
      </c>
      <c r="X576" s="21">
        <f t="shared" si="271"/>
        <v>4.362333333333333</v>
      </c>
      <c r="Y576" s="26">
        <f t="shared" si="272"/>
        <v>4.2457222222222226</v>
      </c>
      <c r="Z576" s="26">
        <f t="shared" si="273"/>
        <v>-0.11661111111111033</v>
      </c>
      <c r="AA576" s="65">
        <f t="shared" si="274"/>
        <v>-8.4277777777777452E-2</v>
      </c>
      <c r="AI576" s="20"/>
      <c r="AJ576" s="20"/>
      <c r="AK576" s="21"/>
      <c r="AO576" s="9"/>
      <c r="AP576" s="38"/>
      <c r="AQ576" s="9"/>
      <c r="AR576" s="9"/>
      <c r="AS576" s="9"/>
      <c r="AT576" s="9"/>
      <c r="AU576" s="9"/>
      <c r="AV576" s="9"/>
      <c r="AW576" s="9"/>
      <c r="AX576" s="9"/>
      <c r="BA576" s="9"/>
      <c r="BB576" s="9"/>
      <c r="BC576" s="9"/>
      <c r="BD576" s="38"/>
      <c r="BE576" s="9"/>
      <c r="BF576" s="9"/>
      <c r="BG576" s="9"/>
      <c r="BH576" s="9"/>
      <c r="BI576" s="9"/>
    </row>
    <row r="577" spans="1:61">
      <c r="A577" s="70">
        <f t="shared" si="266"/>
        <v>2.4999999999999467E-3</v>
      </c>
      <c r="B577" s="5">
        <v>-2.7225000000000001</v>
      </c>
      <c r="C577" s="75">
        <v>3.77</v>
      </c>
      <c r="D577" s="75">
        <v>0.06</v>
      </c>
      <c r="G577" s="20"/>
      <c r="H577" s="85"/>
      <c r="I577" s="21"/>
      <c r="U577" s="20">
        <f t="shared" si="275"/>
        <v>-0.4694816528804977</v>
      </c>
      <c r="V577" s="20">
        <f t="shared" si="275"/>
        <v>-0.46716156545045484</v>
      </c>
      <c r="W577" s="21">
        <f t="shared" si="269"/>
        <v>4.4720000000000004</v>
      </c>
      <c r="X577" s="21">
        <f t="shared" si="271"/>
        <v>4.4548333333333332</v>
      </c>
      <c r="Y577" s="26">
        <f t="shared" si="272"/>
        <v>4.3712777777777774</v>
      </c>
      <c r="Z577" s="26">
        <f t="shared" si="273"/>
        <v>-8.3555555555555827E-2</v>
      </c>
      <c r="AA577" s="65">
        <f t="shared" si="274"/>
        <v>-0.10072222222222305</v>
      </c>
      <c r="AI577" s="20"/>
      <c r="AJ577" s="20"/>
      <c r="AK577" s="21"/>
      <c r="AO577" s="9"/>
      <c r="AP577" s="38"/>
      <c r="AQ577" s="9"/>
      <c r="AR577" s="9"/>
      <c r="AS577" s="9"/>
      <c r="AT577" s="9"/>
      <c r="AU577" s="9"/>
      <c r="AV577" s="9"/>
      <c r="AW577" s="9"/>
      <c r="AX577" s="9"/>
      <c r="BA577" s="9"/>
      <c r="BB577" s="9"/>
      <c r="BC577" s="9"/>
      <c r="BD577" s="38"/>
      <c r="BE577" s="9"/>
      <c r="BF577" s="9"/>
      <c r="BG577" s="9"/>
      <c r="BH577" s="9"/>
      <c r="BI577" s="9"/>
    </row>
    <row r="578" spans="1:61">
      <c r="A578" s="70">
        <f t="shared" si="266"/>
        <v>2.4999999999999467E-3</v>
      </c>
      <c r="B578" s="5">
        <v>-2.72</v>
      </c>
      <c r="C578" s="75">
        <v>3.8</v>
      </c>
      <c r="D578" s="75">
        <v>0.06</v>
      </c>
      <c r="G578" s="20"/>
      <c r="H578" s="85"/>
      <c r="I578" s="21"/>
      <c r="U578" s="20">
        <f t="shared" si="275"/>
        <v>-0.46484147802041154</v>
      </c>
      <c r="V578" s="20">
        <f t="shared" si="275"/>
        <v>-0.46252139059036868</v>
      </c>
      <c r="W578" s="21">
        <f t="shared" si="269"/>
        <v>4.5625</v>
      </c>
      <c r="X578" s="21">
        <f t="shared" si="271"/>
        <v>4.5441666666666665</v>
      </c>
      <c r="Y578" s="26">
        <f t="shared" si="272"/>
        <v>4.4972777777777777</v>
      </c>
      <c r="Z578" s="26">
        <f t="shared" si="273"/>
        <v>-4.6888888888888758E-2</v>
      </c>
      <c r="AA578" s="65">
        <f t="shared" si="274"/>
        <v>-6.5222222222222292E-2</v>
      </c>
      <c r="AI578" s="20"/>
      <c r="AJ578" s="20"/>
      <c r="AK578" s="21"/>
      <c r="AO578" s="9"/>
      <c r="AP578" s="38"/>
      <c r="AQ578" s="9"/>
      <c r="AR578" s="9"/>
      <c r="AS578" s="9"/>
      <c r="AT578" s="9"/>
      <c r="AU578" s="9"/>
      <c r="AV578" s="9"/>
      <c r="AW578" s="9"/>
      <c r="AX578" s="9"/>
      <c r="BA578" s="9"/>
      <c r="BB578" s="9"/>
      <c r="BC578" s="9"/>
      <c r="BD578" s="38"/>
      <c r="BE578" s="9"/>
      <c r="BF578" s="9"/>
      <c r="BG578" s="9"/>
      <c r="BH578" s="9"/>
      <c r="BI578" s="9"/>
    </row>
    <row r="579" spans="1:61">
      <c r="A579" s="70">
        <f t="shared" si="266"/>
        <v>2.5000000000003908E-3</v>
      </c>
      <c r="B579" s="5">
        <v>-2.7174999999999998</v>
      </c>
      <c r="C579" s="75">
        <v>3.8</v>
      </c>
      <c r="D579" s="75">
        <v>0.05</v>
      </c>
      <c r="G579" s="20"/>
      <c r="H579" s="85"/>
      <c r="I579" s="21"/>
      <c r="U579" s="20">
        <f t="shared" si="275"/>
        <v>-0.46020130316032537</v>
      </c>
      <c r="V579" s="20">
        <f t="shared" si="275"/>
        <v>-0.45788121573028251</v>
      </c>
      <c r="W579" s="21">
        <f t="shared" si="269"/>
        <v>4.5979999999999999</v>
      </c>
      <c r="X579" s="21">
        <f t="shared" si="271"/>
        <v>4.5788333333333329</v>
      </c>
      <c r="Y579" s="26">
        <f t="shared" si="272"/>
        <v>4.5822222222222226</v>
      </c>
      <c r="Z579" s="26">
        <f t="shared" si="273"/>
        <v>3.3888888888897739E-3</v>
      </c>
      <c r="AA579" s="65">
        <f t="shared" si="274"/>
        <v>-1.5777777777777224E-2</v>
      </c>
      <c r="AI579" s="20"/>
      <c r="AJ579" s="20"/>
      <c r="AK579" s="21"/>
      <c r="AO579" s="9"/>
      <c r="AP579" s="38"/>
      <c r="AQ579" s="9"/>
      <c r="AR579" s="9"/>
      <c r="AS579" s="9"/>
      <c r="AT579" s="9"/>
      <c r="AU579" s="9"/>
      <c r="AV579" s="9"/>
      <c r="AW579" s="9"/>
      <c r="AX579" s="9"/>
      <c r="BA579" s="9"/>
      <c r="BB579" s="9"/>
      <c r="BC579" s="9"/>
      <c r="BD579" s="38"/>
      <c r="BE579" s="9"/>
      <c r="BF579" s="9"/>
      <c r="BG579" s="9"/>
      <c r="BH579" s="9"/>
      <c r="BI579" s="9"/>
    </row>
    <row r="580" spans="1:61">
      <c r="A580" s="70">
        <f t="shared" ref="A580:A643" si="276">B580-B579</f>
        <v>2.4999999999999467E-3</v>
      </c>
      <c r="B580" s="5">
        <v>-2.7149999999999999</v>
      </c>
      <c r="C580" s="75">
        <v>3.87</v>
      </c>
      <c r="D580" s="75">
        <v>0.04</v>
      </c>
      <c r="G580" s="20"/>
      <c r="H580" s="85"/>
      <c r="I580" s="21"/>
      <c r="U580" s="20">
        <f t="shared" ref="U580:V595" si="277">U579 + 0.00464017486008615</f>
        <v>-0.4555611283002392</v>
      </c>
      <c r="V580" s="20">
        <f t="shared" si="277"/>
        <v>-0.45324104087019634</v>
      </c>
      <c r="W580" s="21">
        <f t="shared" si="269"/>
        <v>4.5760000000000005</v>
      </c>
      <c r="X580" s="21">
        <f t="shared" si="271"/>
        <v>4.6213333333333333</v>
      </c>
      <c r="Y580" s="26">
        <f t="shared" si="272"/>
        <v>4.665</v>
      </c>
      <c r="Z580" s="26">
        <f t="shared" si="273"/>
        <v>4.3666666666666742E-2</v>
      </c>
      <c r="AA580" s="65">
        <f t="shared" si="274"/>
        <v>8.8999999999999524E-2</v>
      </c>
      <c r="AI580" s="20"/>
      <c r="AJ580" s="20"/>
      <c r="AK580" s="21"/>
      <c r="AO580" s="9"/>
      <c r="AP580" s="38"/>
      <c r="AQ580" s="9"/>
      <c r="AR580" s="9"/>
      <c r="AS580" s="9"/>
      <c r="AT580" s="9"/>
      <c r="AU580" s="9"/>
      <c r="AV580" s="9"/>
      <c r="AW580" s="9"/>
      <c r="AX580" s="9"/>
      <c r="BA580" s="9"/>
      <c r="BB580" s="9"/>
      <c r="BC580" s="9"/>
      <c r="BD580" s="38"/>
      <c r="BE580" s="9"/>
      <c r="BF580" s="9"/>
      <c r="BG580" s="9"/>
      <c r="BH580" s="9"/>
      <c r="BI580" s="9"/>
    </row>
    <row r="581" spans="1:61">
      <c r="A581" s="70">
        <f t="shared" si="276"/>
        <v>2.4999999999999467E-3</v>
      </c>
      <c r="B581" s="5">
        <v>-2.7124999999999999</v>
      </c>
      <c r="C581" s="75">
        <v>3.76</v>
      </c>
      <c r="D581" s="75">
        <v>0.06</v>
      </c>
      <c r="G581" s="20"/>
      <c r="H581" s="85"/>
      <c r="I581" s="21"/>
      <c r="U581" s="20">
        <f t="shared" si="277"/>
        <v>-0.45092095344015304</v>
      </c>
      <c r="V581" s="20">
        <f t="shared" si="277"/>
        <v>-0.44860086601011018</v>
      </c>
      <c r="W581" s="21">
        <f t="shared" si="269"/>
        <v>4.6899999999999995</v>
      </c>
      <c r="X581" s="21">
        <f t="shared" si="271"/>
        <v>4.7166666666666668</v>
      </c>
      <c r="Y581" s="26">
        <f t="shared" si="272"/>
        <v>4.7330000000000005</v>
      </c>
      <c r="Z581" s="26">
        <f t="shared" si="273"/>
        <v>1.6333333333333755E-2</v>
      </c>
      <c r="AA581" s="65">
        <f t="shared" si="274"/>
        <v>4.3000000000001037E-2</v>
      </c>
      <c r="AI581" s="20"/>
      <c r="AJ581" s="20"/>
      <c r="AK581" s="21"/>
      <c r="AO581" s="9"/>
      <c r="AP581" s="38"/>
      <c r="AQ581" s="9"/>
      <c r="AR581" s="9"/>
      <c r="AS581" s="9"/>
      <c r="AT581" s="9"/>
      <c r="AU581" s="9"/>
      <c r="AV581" s="9"/>
      <c r="AW581" s="9"/>
      <c r="AX581" s="9"/>
      <c r="BA581" s="9"/>
      <c r="BB581" s="9"/>
      <c r="BC581" s="9"/>
      <c r="BD581" s="38"/>
      <c r="BE581" s="9"/>
      <c r="BF581" s="9"/>
      <c r="BG581" s="9"/>
      <c r="BH581" s="9"/>
      <c r="BI581" s="9"/>
    </row>
    <row r="582" spans="1:61">
      <c r="A582" s="70">
        <f t="shared" si="276"/>
        <v>2.4999999999999467E-3</v>
      </c>
      <c r="B582" s="5">
        <v>-2.71</v>
      </c>
      <c r="C582" s="75">
        <v>3.7</v>
      </c>
      <c r="D582" s="75">
        <v>0.05</v>
      </c>
      <c r="G582" s="20"/>
      <c r="H582" s="85"/>
      <c r="I582" s="21"/>
      <c r="U582" s="20">
        <f t="shared" si="277"/>
        <v>-0.44628077858006687</v>
      </c>
      <c r="V582" s="20">
        <f t="shared" si="277"/>
        <v>-0.44396069115002401</v>
      </c>
      <c r="W582" s="21">
        <f t="shared" si="269"/>
        <v>4.8840000000000003</v>
      </c>
      <c r="X582" s="21">
        <f t="shared" si="271"/>
        <v>4.8054999999999994</v>
      </c>
      <c r="Y582" s="26">
        <f t="shared" si="272"/>
        <v>4.7088888888888896</v>
      </c>
      <c r="Z582" s="26">
        <f t="shared" si="273"/>
        <v>-9.6611111111109871E-2</v>
      </c>
      <c r="AA582" s="65">
        <f t="shared" si="274"/>
        <v>-0.17511111111111077</v>
      </c>
      <c r="AI582" s="20"/>
      <c r="AJ582" s="20"/>
      <c r="AK582" s="21"/>
      <c r="AO582" s="9"/>
      <c r="AP582" s="38"/>
      <c r="AQ582" s="9"/>
      <c r="AR582" s="9"/>
      <c r="AS582" s="9"/>
      <c r="AT582" s="9"/>
      <c r="AU582" s="9"/>
      <c r="AV582" s="9"/>
      <c r="AW582" s="9"/>
      <c r="AX582" s="9"/>
      <c r="BA582" s="9"/>
      <c r="BB582" s="9"/>
      <c r="BC582" s="9"/>
      <c r="BD582" s="38"/>
      <c r="BE582" s="9"/>
      <c r="BF582" s="9"/>
      <c r="BG582" s="9"/>
      <c r="BH582" s="9"/>
      <c r="BI582" s="9"/>
    </row>
    <row r="583" spans="1:61">
      <c r="A583" s="70">
        <f t="shared" si="276"/>
        <v>2.4999999999999467E-3</v>
      </c>
      <c r="B583" s="5">
        <v>-2.7075</v>
      </c>
      <c r="C583" s="75">
        <v>3.76</v>
      </c>
      <c r="D583" s="75">
        <v>7.0000000000000007E-2</v>
      </c>
      <c r="G583" s="20"/>
      <c r="H583" s="85"/>
      <c r="I583" s="21"/>
      <c r="U583" s="20">
        <f t="shared" si="277"/>
        <v>-0.44164060371998071</v>
      </c>
      <c r="V583" s="20">
        <f t="shared" si="277"/>
        <v>-0.43932051628993785</v>
      </c>
      <c r="W583" s="21">
        <f t="shared" si="269"/>
        <v>4.8425000000000002</v>
      </c>
      <c r="X583" s="21">
        <f t="shared" si="271"/>
        <v>4.9188333333333336</v>
      </c>
      <c r="Y583" s="26">
        <f t="shared" si="272"/>
        <v>4.632833333333334</v>
      </c>
      <c r="Z583" s="26">
        <f t="shared" si="273"/>
        <v>-0.28599999999999959</v>
      </c>
      <c r="AA583" s="65">
        <f t="shared" si="274"/>
        <v>-0.20966666666666622</v>
      </c>
      <c r="AI583" s="20"/>
      <c r="AJ583" s="20"/>
      <c r="AK583" s="21"/>
      <c r="AO583" s="9"/>
      <c r="AP583" s="38"/>
      <c r="AQ583" s="9"/>
      <c r="AR583" s="9"/>
      <c r="AS583" s="9"/>
      <c r="AT583" s="9"/>
      <c r="AU583" s="9"/>
      <c r="AV583" s="9"/>
      <c r="AW583" s="9"/>
      <c r="AX583" s="9"/>
      <c r="BA583" s="9"/>
      <c r="BB583" s="9"/>
      <c r="BC583" s="9"/>
      <c r="BD583" s="38"/>
      <c r="BE583" s="9"/>
      <c r="BF583" s="9"/>
      <c r="BG583" s="9"/>
      <c r="BH583" s="9"/>
      <c r="BI583" s="9"/>
    </row>
    <row r="584" spans="1:61">
      <c r="A584" s="70">
        <f t="shared" si="276"/>
        <v>2.4999999999999467E-3</v>
      </c>
      <c r="B584" s="5">
        <v>-2.7050000000000001</v>
      </c>
      <c r="C584" s="75">
        <v>3.79</v>
      </c>
      <c r="D584" s="75">
        <v>0.04</v>
      </c>
      <c r="G584" s="20"/>
      <c r="H584" s="85"/>
      <c r="I584" s="21"/>
      <c r="U584" s="20">
        <f t="shared" si="277"/>
        <v>-0.43700042885989454</v>
      </c>
      <c r="V584" s="20">
        <f t="shared" si="277"/>
        <v>-0.43468034142985168</v>
      </c>
      <c r="W584" s="21">
        <f t="shared" si="269"/>
        <v>5.0299999999999994</v>
      </c>
      <c r="X584" s="21">
        <f t="shared" si="271"/>
        <v>4.9381666666666666</v>
      </c>
      <c r="Y584" s="26">
        <f t="shared" si="272"/>
        <v>4.5141666666666671</v>
      </c>
      <c r="Z584" s="26">
        <f t="shared" si="273"/>
        <v>-0.42399999999999949</v>
      </c>
      <c r="AA584" s="65">
        <f t="shared" si="274"/>
        <v>-0.51583333333333226</v>
      </c>
      <c r="AI584" s="20"/>
      <c r="AJ584" s="20"/>
      <c r="AK584" s="21"/>
      <c r="AO584" s="9"/>
      <c r="AP584" s="38"/>
      <c r="AQ584" s="9"/>
      <c r="AR584" s="9"/>
      <c r="AS584" s="9"/>
      <c r="AT584" s="9"/>
      <c r="AU584" s="9"/>
      <c r="AV584" s="9"/>
      <c r="AW584" s="9"/>
      <c r="AX584" s="9"/>
      <c r="BA584" s="9"/>
      <c r="BB584" s="9"/>
      <c r="BC584" s="9"/>
      <c r="BD584" s="38"/>
      <c r="BE584" s="9"/>
      <c r="BF584" s="9"/>
      <c r="BG584" s="9"/>
      <c r="BH584" s="9"/>
      <c r="BI584" s="9"/>
    </row>
    <row r="585" spans="1:61">
      <c r="A585" s="70">
        <f t="shared" si="276"/>
        <v>2.4999999999999467E-3</v>
      </c>
      <c r="B585" s="5">
        <v>-2.7025000000000001</v>
      </c>
      <c r="C585" s="75">
        <v>3.48</v>
      </c>
      <c r="D585" s="75">
        <v>7.0000000000000007E-2</v>
      </c>
      <c r="G585" s="20"/>
      <c r="H585" s="85"/>
      <c r="I585" s="21"/>
      <c r="U585" s="20">
        <f t="shared" si="277"/>
        <v>-0.43236025399980837</v>
      </c>
      <c r="V585" s="20">
        <f t="shared" si="277"/>
        <v>-0.43004016656976551</v>
      </c>
      <c r="W585" s="21">
        <f t="shared" si="269"/>
        <v>4.9420000000000002</v>
      </c>
      <c r="X585" s="21">
        <f t="shared" si="271"/>
        <v>4.7423333333333337</v>
      </c>
      <c r="Y585" s="26">
        <f t="shared" si="272"/>
        <v>4.3704444444444448</v>
      </c>
      <c r="Z585" s="26">
        <f t="shared" si="273"/>
        <v>-0.37188888888888894</v>
      </c>
      <c r="AA585" s="65">
        <f t="shared" si="274"/>
        <v>-0.57155555555555537</v>
      </c>
      <c r="AI585" s="20"/>
      <c r="AJ585" s="20"/>
      <c r="AK585" s="21"/>
      <c r="AO585" s="9"/>
      <c r="AP585" s="38"/>
      <c r="AQ585" s="9"/>
      <c r="AR585" s="9"/>
      <c r="AS585" s="9"/>
      <c r="AT585" s="9"/>
      <c r="AU585" s="9"/>
      <c r="AV585" s="9"/>
      <c r="AW585" s="9"/>
      <c r="AX585" s="9"/>
      <c r="BA585" s="9"/>
      <c r="BB585" s="9"/>
      <c r="BC585" s="9"/>
      <c r="BD585" s="38"/>
      <c r="BE585" s="9"/>
      <c r="BF585" s="9"/>
      <c r="BG585" s="9"/>
      <c r="BH585" s="9"/>
      <c r="BI585" s="9"/>
    </row>
    <row r="586" spans="1:61">
      <c r="A586" s="70">
        <f t="shared" si="276"/>
        <v>2.4999999999999467E-3</v>
      </c>
      <c r="B586" s="5">
        <v>-2.7</v>
      </c>
      <c r="C586" s="75">
        <v>3.61</v>
      </c>
      <c r="D586" s="75">
        <v>0.05</v>
      </c>
      <c r="G586" s="20"/>
      <c r="H586" s="85"/>
      <c r="I586" s="21"/>
      <c r="U586" s="20">
        <f t="shared" si="277"/>
        <v>-0.42772007913972221</v>
      </c>
      <c r="V586" s="20">
        <f t="shared" si="277"/>
        <v>-0.42539999170967935</v>
      </c>
      <c r="W586" s="21">
        <f t="shared" si="269"/>
        <v>4.2550000000000008</v>
      </c>
      <c r="X586" s="21">
        <f t="shared" si="271"/>
        <v>4.3583333333333334</v>
      </c>
      <c r="Y586" s="26">
        <f t="shared" si="272"/>
        <v>4.2026666666666674</v>
      </c>
      <c r="Z586" s="26">
        <f t="shared" si="273"/>
        <v>-0.15566666666666595</v>
      </c>
      <c r="AA586" s="65">
        <f t="shared" si="274"/>
        <v>-5.2333333333333343E-2</v>
      </c>
      <c r="AI586" s="20"/>
      <c r="AJ586" s="20"/>
      <c r="AK586" s="21"/>
      <c r="AO586" s="9"/>
      <c r="AP586" s="38"/>
      <c r="AQ586" s="9"/>
      <c r="AR586" s="9"/>
      <c r="AS586" s="9"/>
      <c r="AT586" s="9"/>
      <c r="AU586" s="9"/>
      <c r="AV586" s="9"/>
      <c r="AW586" s="9"/>
      <c r="AX586" s="9"/>
      <c r="BA586" s="9"/>
      <c r="BB586" s="9"/>
      <c r="BC586" s="9"/>
      <c r="BD586" s="38"/>
      <c r="BE586" s="9"/>
      <c r="BF586" s="9"/>
      <c r="BG586" s="9"/>
      <c r="BH586" s="9"/>
      <c r="BI586" s="9"/>
    </row>
    <row r="587" spans="1:61">
      <c r="A587" s="70">
        <f t="shared" si="276"/>
        <v>2.5000000000003908E-3</v>
      </c>
      <c r="B587" s="5">
        <v>-2.6974999999999998</v>
      </c>
      <c r="C587" s="75">
        <v>3.57</v>
      </c>
      <c r="D587" s="75">
        <v>7.0000000000000007E-2</v>
      </c>
      <c r="G587" s="20"/>
      <c r="H587" s="85"/>
      <c r="I587" s="21"/>
      <c r="U587" s="20">
        <f t="shared" si="277"/>
        <v>-0.42307990427963604</v>
      </c>
      <c r="V587" s="20">
        <f t="shared" si="277"/>
        <v>-0.42075981684959318</v>
      </c>
      <c r="W587" s="21">
        <f t="shared" si="269"/>
        <v>3.8779999999999992</v>
      </c>
      <c r="X587" s="21">
        <f t="shared" si="271"/>
        <v>3.8876666666666662</v>
      </c>
      <c r="Y587" s="26">
        <f t="shared" si="272"/>
        <v>4.0164444444444438</v>
      </c>
      <c r="Z587" s="26">
        <f t="shared" si="273"/>
        <v>0.12877777777777766</v>
      </c>
      <c r="AA587" s="65">
        <f t="shared" si="274"/>
        <v>0.13844444444444459</v>
      </c>
      <c r="AI587" s="20"/>
      <c r="AJ587" s="20"/>
      <c r="AK587" s="21"/>
      <c r="AO587" s="9"/>
      <c r="AP587" s="38"/>
      <c r="AQ587" s="9"/>
      <c r="AR587" s="9"/>
      <c r="AS587" s="9"/>
      <c r="AT587" s="9"/>
      <c r="AU587" s="9"/>
      <c r="AV587" s="9"/>
      <c r="AW587" s="9"/>
      <c r="AX587" s="9"/>
      <c r="BA587" s="9"/>
      <c r="BB587" s="9"/>
      <c r="BC587" s="9"/>
      <c r="BD587" s="38"/>
      <c r="BE587" s="9"/>
      <c r="BF587" s="9"/>
      <c r="BG587" s="9"/>
      <c r="BH587" s="9"/>
      <c r="BI587" s="9"/>
    </row>
    <row r="588" spans="1:61">
      <c r="A588" s="70">
        <f t="shared" si="276"/>
        <v>2.4999999999999467E-3</v>
      </c>
      <c r="B588" s="5">
        <v>-2.6949999999999998</v>
      </c>
      <c r="C588" s="75">
        <v>3.61</v>
      </c>
      <c r="D588" s="75">
        <v>0.08</v>
      </c>
      <c r="G588" s="20"/>
      <c r="H588" s="85"/>
      <c r="I588" s="21"/>
      <c r="U588" s="20">
        <f t="shared" si="277"/>
        <v>-0.41843972941954988</v>
      </c>
      <c r="V588" s="20">
        <f t="shared" si="277"/>
        <v>-0.41611964198950702</v>
      </c>
      <c r="W588" s="21">
        <f t="shared" si="269"/>
        <v>3.53</v>
      </c>
      <c r="X588" s="21">
        <f t="shared" si="271"/>
        <v>3.5634999999999999</v>
      </c>
      <c r="Y588" s="26">
        <f t="shared" si="272"/>
        <v>3.8731111111111107</v>
      </c>
      <c r="Z588" s="26">
        <f t="shared" si="273"/>
        <v>0.30961111111111084</v>
      </c>
      <c r="AA588" s="65">
        <f t="shared" si="274"/>
        <v>0.34311111111111092</v>
      </c>
      <c r="AI588" s="20"/>
      <c r="AJ588" s="20"/>
      <c r="AK588" s="21"/>
      <c r="AO588" s="9"/>
      <c r="AP588" s="38"/>
      <c r="AQ588" s="9"/>
      <c r="AR588" s="9"/>
      <c r="AS588" s="9"/>
      <c r="AT588" s="9"/>
      <c r="AU588" s="9"/>
      <c r="AV588" s="9"/>
      <c r="AW588" s="9"/>
      <c r="AX588" s="9"/>
      <c r="BA588" s="9"/>
      <c r="BB588" s="9"/>
      <c r="BC588" s="9"/>
      <c r="BD588" s="38"/>
      <c r="BE588" s="9"/>
      <c r="BF588" s="9"/>
      <c r="BG588" s="9"/>
      <c r="BH588" s="9"/>
      <c r="BI588" s="9"/>
    </row>
    <row r="589" spans="1:61">
      <c r="A589" s="70">
        <f t="shared" si="276"/>
        <v>2.4999999999999467E-3</v>
      </c>
      <c r="B589" s="5">
        <v>-2.6924999999999999</v>
      </c>
      <c r="C589" s="75">
        <v>3.53</v>
      </c>
      <c r="D589" s="75">
        <v>0.06</v>
      </c>
      <c r="G589" s="20"/>
      <c r="H589" s="85"/>
      <c r="I589" s="21"/>
      <c r="U589" s="20">
        <f t="shared" si="277"/>
        <v>-0.41379955455946371</v>
      </c>
      <c r="V589" s="20">
        <f t="shared" si="277"/>
        <v>-0.41147946712942085</v>
      </c>
      <c r="W589" s="21">
        <f t="shared" si="269"/>
        <v>3.2825000000000002</v>
      </c>
      <c r="X589" s="21">
        <f t="shared" si="271"/>
        <v>3.3308333333333331</v>
      </c>
      <c r="Y589" s="26">
        <f t="shared" si="272"/>
        <v>3.7477777777777774</v>
      </c>
      <c r="Z589" s="26">
        <f t="shared" si="273"/>
        <v>0.41694444444444434</v>
      </c>
      <c r="AA589" s="65">
        <f t="shared" si="274"/>
        <v>0.46527777777777724</v>
      </c>
      <c r="AI589" s="20"/>
      <c r="AJ589" s="20"/>
      <c r="AK589" s="21"/>
      <c r="AO589" s="9"/>
      <c r="AP589" s="38"/>
      <c r="AQ589" s="9"/>
      <c r="AR589" s="9"/>
      <c r="AS589" s="9"/>
      <c r="AT589" s="9"/>
      <c r="AU589" s="9"/>
      <c r="AV589" s="9"/>
      <c r="AW589" s="9"/>
      <c r="AX589" s="9"/>
      <c r="BA589" s="9"/>
      <c r="BB589" s="9"/>
      <c r="BC589" s="9"/>
      <c r="BD589" s="38"/>
      <c r="BE589" s="9"/>
      <c r="BF589" s="9"/>
      <c r="BG589" s="9"/>
      <c r="BH589" s="9"/>
      <c r="BI589" s="9"/>
    </row>
    <row r="590" spans="1:61">
      <c r="A590" s="70">
        <f t="shared" si="276"/>
        <v>2.4999999999999467E-3</v>
      </c>
      <c r="B590" s="5">
        <v>-2.69</v>
      </c>
      <c r="C590" s="75">
        <v>3.61</v>
      </c>
      <c r="D590" s="75">
        <v>0.06</v>
      </c>
      <c r="G590" s="20"/>
      <c r="H590" s="85"/>
      <c r="I590" s="21"/>
      <c r="U590" s="20">
        <f t="shared" si="277"/>
        <v>-0.40915937969937755</v>
      </c>
      <c r="V590" s="20">
        <f t="shared" si="277"/>
        <v>-0.40683929226933468</v>
      </c>
      <c r="W590" s="21">
        <f t="shared" si="269"/>
        <v>3.18</v>
      </c>
      <c r="X590" s="21">
        <f t="shared" si="271"/>
        <v>3.2235</v>
      </c>
      <c r="Y590" s="26">
        <f t="shared" si="272"/>
        <v>3.6382222222222222</v>
      </c>
      <c r="Z590" s="26">
        <f t="shared" si="273"/>
        <v>0.41472222222222221</v>
      </c>
      <c r="AA590" s="65">
        <f t="shared" si="274"/>
        <v>0.45822222222222209</v>
      </c>
      <c r="AI590" s="20"/>
      <c r="AJ590" s="20"/>
      <c r="AK590" s="21"/>
      <c r="AO590" s="9"/>
      <c r="AP590" s="38"/>
      <c r="AQ590" s="9"/>
      <c r="AR590" s="9"/>
      <c r="AS590" s="9"/>
      <c r="AT590" s="9"/>
      <c r="AU590" s="9"/>
      <c r="AV590" s="9"/>
      <c r="AW590" s="9"/>
      <c r="AX590" s="9"/>
      <c r="BA590" s="9"/>
      <c r="BB590" s="9"/>
      <c r="BC590" s="9"/>
      <c r="BD590" s="38"/>
      <c r="BE590" s="9"/>
      <c r="BF590" s="9"/>
      <c r="BG590" s="9"/>
      <c r="BH590" s="9"/>
      <c r="BI590" s="9"/>
    </row>
    <row r="591" spans="1:61">
      <c r="A591" s="70">
        <f t="shared" si="276"/>
        <v>2.4999999999999467E-3</v>
      </c>
      <c r="B591" s="5">
        <v>-2.6875</v>
      </c>
      <c r="C591" s="75">
        <v>3.75</v>
      </c>
      <c r="D591" s="75">
        <v>0.03</v>
      </c>
      <c r="G591" s="20"/>
      <c r="H591" s="85"/>
      <c r="I591" s="21"/>
      <c r="U591" s="20">
        <f t="shared" si="277"/>
        <v>-0.40451920483929138</v>
      </c>
      <c r="V591" s="20">
        <f t="shared" si="277"/>
        <v>-0.40219911740924852</v>
      </c>
      <c r="W591" s="21">
        <f t="shared" si="269"/>
        <v>3.2079999999999997</v>
      </c>
      <c r="X591" s="21">
        <f t="shared" si="271"/>
        <v>3.3134999999999999</v>
      </c>
      <c r="Y591" s="26">
        <f t="shared" si="272"/>
        <v>3.6207222222222222</v>
      </c>
      <c r="Z591" s="26">
        <f t="shared" si="273"/>
        <v>0.30722222222222229</v>
      </c>
      <c r="AA591" s="65">
        <f t="shared" si="274"/>
        <v>0.41272222222222243</v>
      </c>
      <c r="AI591" s="20"/>
      <c r="AJ591" s="20"/>
      <c r="AK591" s="21"/>
      <c r="AO591" s="9"/>
      <c r="AP591" s="38"/>
      <c r="AQ591" s="9"/>
      <c r="AR591" s="9"/>
      <c r="AS591" s="9"/>
      <c r="AT591" s="9"/>
      <c r="AU591" s="9"/>
      <c r="AV591" s="9"/>
      <c r="AW591" s="9"/>
      <c r="AX591" s="9"/>
      <c r="BA591" s="9"/>
      <c r="BB591" s="9"/>
      <c r="BC591" s="9"/>
      <c r="BD591" s="38"/>
      <c r="BE591" s="9"/>
      <c r="BF591" s="9"/>
      <c r="BG591" s="9"/>
      <c r="BH591" s="9"/>
      <c r="BI591" s="9"/>
    </row>
    <row r="592" spans="1:61">
      <c r="A592" s="70">
        <f t="shared" si="276"/>
        <v>2.4999999999999467E-3</v>
      </c>
      <c r="B592" s="5">
        <v>-2.6850000000000001</v>
      </c>
      <c r="C592" s="75">
        <v>3.68</v>
      </c>
      <c r="D592" s="75">
        <v>0.06</v>
      </c>
      <c r="G592" s="20"/>
      <c r="H592" s="85"/>
      <c r="I592" s="21"/>
      <c r="U592" s="20">
        <f t="shared" si="277"/>
        <v>-0.39987902997920521</v>
      </c>
      <c r="V592" s="20">
        <f t="shared" si="277"/>
        <v>-0.39755894254916235</v>
      </c>
      <c r="W592" s="21">
        <f t="shared" si="269"/>
        <v>3.5525000000000002</v>
      </c>
      <c r="X592" s="21">
        <f t="shared" si="271"/>
        <v>3.5541666666666667</v>
      </c>
      <c r="Y592" s="26">
        <f t="shared" si="272"/>
        <v>3.6542777777777777</v>
      </c>
      <c r="Z592" s="26">
        <f t="shared" si="273"/>
        <v>0.10011111111111104</v>
      </c>
      <c r="AA592" s="65">
        <f t="shared" si="274"/>
        <v>0.10177777777777752</v>
      </c>
      <c r="AI592" s="20"/>
      <c r="AJ592" s="20"/>
      <c r="AK592" s="21"/>
      <c r="AO592" s="9"/>
      <c r="AP592" s="38"/>
      <c r="AQ592" s="9"/>
      <c r="AR592" s="9"/>
      <c r="AS592" s="9"/>
      <c r="AT592" s="9"/>
      <c r="AU592" s="9"/>
      <c r="AV592" s="9"/>
      <c r="AW592" s="9"/>
      <c r="AX592" s="9"/>
      <c r="BA592" s="9"/>
      <c r="BB592" s="9"/>
      <c r="BC592" s="9"/>
      <c r="BD592" s="38"/>
      <c r="BE592" s="9"/>
      <c r="BF592" s="9"/>
      <c r="BG592" s="9"/>
      <c r="BH592" s="9"/>
      <c r="BI592" s="9"/>
    </row>
    <row r="593" spans="1:61">
      <c r="A593" s="70">
        <f t="shared" si="276"/>
        <v>2.4999999999999467E-3</v>
      </c>
      <c r="B593" s="5">
        <v>-2.6825000000000001</v>
      </c>
      <c r="C593" s="75">
        <v>3.54</v>
      </c>
      <c r="D593" s="75">
        <v>0.08</v>
      </c>
      <c r="G593" s="20"/>
      <c r="H593" s="85"/>
      <c r="I593" s="21"/>
      <c r="U593" s="20">
        <f t="shared" si="277"/>
        <v>-0.39523885511911905</v>
      </c>
      <c r="V593" s="20">
        <f t="shared" si="277"/>
        <v>-0.39291876768907619</v>
      </c>
      <c r="W593" s="21">
        <f t="shared" si="269"/>
        <v>3.9019999999999997</v>
      </c>
      <c r="X593" s="21">
        <f t="shared" si="271"/>
        <v>3.8034999999999997</v>
      </c>
      <c r="Y593" s="26">
        <f t="shared" si="272"/>
        <v>3.7353888888888886</v>
      </c>
      <c r="Z593" s="26">
        <f t="shared" si="273"/>
        <v>-6.8111111111111011E-2</v>
      </c>
      <c r="AA593" s="65">
        <f t="shared" si="274"/>
        <v>-0.16661111111111104</v>
      </c>
      <c r="AI593" s="20"/>
      <c r="AJ593" s="20"/>
      <c r="AK593" s="21"/>
      <c r="AO593" s="9"/>
      <c r="AP593" s="38"/>
      <c r="AQ593" s="9"/>
      <c r="AR593" s="9"/>
      <c r="AS593" s="9"/>
      <c r="AT593" s="9"/>
      <c r="AU593" s="9"/>
      <c r="AV593" s="9"/>
      <c r="AW593" s="9"/>
      <c r="AX593" s="9"/>
      <c r="BA593" s="9"/>
      <c r="BB593" s="9"/>
      <c r="BC593" s="9"/>
      <c r="BD593" s="38"/>
      <c r="BE593" s="9"/>
      <c r="BF593" s="9"/>
      <c r="BG593" s="9"/>
      <c r="BH593" s="9"/>
      <c r="BI593" s="9"/>
    </row>
    <row r="594" spans="1:61">
      <c r="A594" s="70">
        <f t="shared" si="276"/>
        <v>2.4999999999999467E-3</v>
      </c>
      <c r="B594" s="5">
        <v>-2.68</v>
      </c>
      <c r="C594" s="75">
        <v>3.37</v>
      </c>
      <c r="D594" s="75">
        <v>7.0000000000000007E-2</v>
      </c>
      <c r="G594" s="20"/>
      <c r="H594" s="85"/>
      <c r="I594" s="21"/>
      <c r="U594" s="20">
        <f t="shared" si="277"/>
        <v>-0.39059868025903288</v>
      </c>
      <c r="V594" s="20">
        <f t="shared" si="277"/>
        <v>-0.38827859282899002</v>
      </c>
      <c r="W594" s="21">
        <f t="shared" si="269"/>
        <v>3.9560000000000004</v>
      </c>
      <c r="X594" s="21">
        <f t="shared" si="271"/>
        <v>3.9851666666666667</v>
      </c>
      <c r="Y594" s="26">
        <f t="shared" si="272"/>
        <v>3.8557777777777775</v>
      </c>
      <c r="Z594" s="26">
        <f t="shared" si="273"/>
        <v>-0.12938888888888922</v>
      </c>
      <c r="AA594" s="65">
        <f t="shared" si="274"/>
        <v>-0.10022222222222288</v>
      </c>
      <c r="AI594" s="20"/>
      <c r="AJ594" s="20"/>
      <c r="AK594" s="21"/>
      <c r="AO594" s="9"/>
      <c r="AP594" s="38"/>
      <c r="AQ594" s="9"/>
      <c r="AR594" s="9"/>
      <c r="AS594" s="9"/>
      <c r="AT594" s="9"/>
      <c r="AU594" s="9"/>
      <c r="AV594" s="9"/>
      <c r="AW594" s="9"/>
      <c r="AX594" s="9"/>
      <c r="BA594" s="9"/>
      <c r="BB594" s="9"/>
      <c r="BC594" s="9"/>
      <c r="BD594" s="38"/>
      <c r="BE594" s="9"/>
      <c r="BF594" s="9"/>
      <c r="BG594" s="9"/>
      <c r="BH594" s="9"/>
      <c r="BI594" s="9"/>
    </row>
    <row r="595" spans="1:61">
      <c r="A595" s="70">
        <f t="shared" si="276"/>
        <v>2.4999999999999467E-3</v>
      </c>
      <c r="B595" s="5">
        <v>-2.6775000000000002</v>
      </c>
      <c r="C595" s="75">
        <v>3.36</v>
      </c>
      <c r="D595" s="75">
        <v>7.0000000000000007E-2</v>
      </c>
      <c r="G595" s="20"/>
      <c r="H595" s="85"/>
      <c r="I595" s="21"/>
      <c r="U595" s="20">
        <f t="shared" si="277"/>
        <v>-0.38595850539894672</v>
      </c>
      <c r="V595" s="20">
        <f t="shared" si="277"/>
        <v>-0.38363841796890386</v>
      </c>
      <c r="W595" s="21">
        <f t="shared" si="269"/>
        <v>4.0975000000000001</v>
      </c>
      <c r="X595" s="21">
        <f t="shared" si="271"/>
        <v>4.0778333333333334</v>
      </c>
      <c r="Y595" s="26">
        <f t="shared" si="272"/>
        <v>3.9922222222222223</v>
      </c>
      <c r="Z595" s="26">
        <f t="shared" si="273"/>
        <v>-8.5611111111111082E-2</v>
      </c>
      <c r="AA595" s="65">
        <f t="shared" si="274"/>
        <v>-0.1052777777777778</v>
      </c>
      <c r="AI595" s="20"/>
      <c r="AJ595" s="20"/>
      <c r="AK595" s="21"/>
      <c r="AO595" s="9"/>
      <c r="AP595" s="38"/>
      <c r="AQ595" s="9"/>
      <c r="AR595" s="9"/>
      <c r="AS595" s="9"/>
      <c r="AT595" s="9"/>
      <c r="AU595" s="9"/>
      <c r="AV595" s="9"/>
      <c r="AW595" s="9"/>
      <c r="AX595" s="9"/>
      <c r="BA595" s="9"/>
      <c r="BB595" s="9"/>
      <c r="BC595" s="9"/>
      <c r="BD595" s="38"/>
      <c r="BE595" s="9"/>
      <c r="BF595" s="9"/>
      <c r="BG595" s="9"/>
      <c r="BH595" s="9"/>
      <c r="BI595" s="9"/>
    </row>
    <row r="596" spans="1:61">
      <c r="A596" s="70">
        <f t="shared" si="276"/>
        <v>2.5000000000003908E-3</v>
      </c>
      <c r="B596" s="5">
        <v>-2.6749999999999998</v>
      </c>
      <c r="C596" s="75">
        <v>3.22</v>
      </c>
      <c r="D596" s="75">
        <v>0.08</v>
      </c>
      <c r="G596" s="20"/>
      <c r="H596" s="85"/>
      <c r="I596" s="21"/>
      <c r="U596" s="20">
        <f t="shared" ref="U596:V611" si="278">U595 + 0.00464017486008615</f>
        <v>-0.38131833053886055</v>
      </c>
      <c r="V596" s="20">
        <f t="shared" si="278"/>
        <v>-0.37899824310881769</v>
      </c>
      <c r="W596" s="21">
        <f t="shared" si="269"/>
        <v>4.18</v>
      </c>
      <c r="X596" s="21">
        <f t="shared" si="271"/>
        <v>4.1791666666666663</v>
      </c>
      <c r="Y596" s="26">
        <f t="shared" si="272"/>
        <v>4.1366111111111117</v>
      </c>
      <c r="Z596" s="26">
        <f t="shared" si="273"/>
        <v>-4.2555555555554569E-2</v>
      </c>
      <c r="AA596" s="65">
        <f t="shared" si="274"/>
        <v>-4.3388888888888033E-2</v>
      </c>
      <c r="AI596" s="20"/>
      <c r="AJ596" s="20"/>
      <c r="AK596" s="21"/>
      <c r="AO596" s="9"/>
      <c r="AP596" s="38"/>
      <c r="AQ596" s="9"/>
      <c r="AR596" s="9"/>
      <c r="AS596" s="9"/>
      <c r="AT596" s="9"/>
      <c r="AU596" s="9"/>
      <c r="AV596" s="9"/>
      <c r="AW596" s="9"/>
      <c r="AX596" s="9"/>
      <c r="BA596" s="9"/>
      <c r="BB596" s="9"/>
      <c r="BC596" s="9"/>
      <c r="BD596" s="38"/>
      <c r="BE596" s="9"/>
      <c r="BF596" s="9"/>
      <c r="BG596" s="9"/>
      <c r="BH596" s="9"/>
      <c r="BI596" s="9"/>
    </row>
    <row r="597" spans="1:61">
      <c r="A597" s="70">
        <f t="shared" si="276"/>
        <v>2.4999999999999467E-3</v>
      </c>
      <c r="B597" s="5">
        <v>-2.6724999999999999</v>
      </c>
      <c r="C597" s="75">
        <v>3.2</v>
      </c>
      <c r="D597" s="75">
        <v>7.0000000000000007E-2</v>
      </c>
      <c r="G597" s="20"/>
      <c r="H597" s="85"/>
      <c r="I597" s="21"/>
      <c r="U597" s="20">
        <f t="shared" si="278"/>
        <v>-0.37667815567877438</v>
      </c>
      <c r="V597" s="20">
        <f t="shared" si="278"/>
        <v>-0.37435806824873152</v>
      </c>
      <c r="W597" s="21">
        <f t="shared" si="269"/>
        <v>4.26</v>
      </c>
      <c r="X597" s="21">
        <f t="shared" si="271"/>
        <v>4.2686666666666664</v>
      </c>
      <c r="Y597" s="26">
        <f t="shared" si="272"/>
        <v>4.243666666666666</v>
      </c>
      <c r="Z597" s="26">
        <f t="shared" si="273"/>
        <v>-2.5000000000000355E-2</v>
      </c>
      <c r="AA597" s="65">
        <f t="shared" si="274"/>
        <v>-1.6333333333333755E-2</v>
      </c>
      <c r="AI597" s="20"/>
      <c r="AJ597" s="20"/>
      <c r="AK597" s="21"/>
      <c r="AO597" s="9"/>
      <c r="AP597" s="38"/>
      <c r="AQ597" s="9"/>
      <c r="AR597" s="9"/>
      <c r="AS597" s="9"/>
      <c r="AT597" s="9"/>
      <c r="AU597" s="9"/>
      <c r="AV597" s="9"/>
      <c r="AW597" s="9"/>
      <c r="AX597" s="9"/>
      <c r="BA597" s="9"/>
      <c r="BB597" s="9"/>
      <c r="BC597" s="9"/>
      <c r="BD597" s="38"/>
      <c r="BE597" s="9"/>
      <c r="BF597" s="9"/>
      <c r="BG597" s="9"/>
      <c r="BH597" s="9"/>
      <c r="BI597" s="9"/>
    </row>
    <row r="598" spans="1:61">
      <c r="A598" s="70">
        <f t="shared" si="276"/>
        <v>2.4999999999999467E-3</v>
      </c>
      <c r="B598" s="5">
        <v>-2.67</v>
      </c>
      <c r="C598" s="75">
        <v>3.19</v>
      </c>
      <c r="D598" s="75">
        <v>0.06</v>
      </c>
      <c r="G598" s="20"/>
      <c r="H598" s="85"/>
      <c r="I598" s="21"/>
      <c r="U598" s="20">
        <f t="shared" si="278"/>
        <v>-0.37203798081868822</v>
      </c>
      <c r="V598" s="20">
        <f t="shared" si="278"/>
        <v>-0.36971789338864536</v>
      </c>
      <c r="W598" s="21">
        <f t="shared" si="269"/>
        <v>4.3659999999999997</v>
      </c>
      <c r="X598" s="21">
        <f t="shared" si="271"/>
        <v>4.344666666666666</v>
      </c>
      <c r="Y598" s="26">
        <f t="shared" si="272"/>
        <v>4.3183333333333325</v>
      </c>
      <c r="Z598" s="26">
        <f t="shared" si="273"/>
        <v>-2.6333333333333542E-2</v>
      </c>
      <c r="AA598" s="65">
        <f t="shared" si="274"/>
        <v>-4.766666666666719E-2</v>
      </c>
      <c r="AI598" s="20"/>
      <c r="AJ598" s="20"/>
      <c r="AK598" s="21"/>
      <c r="AO598" s="9"/>
      <c r="AP598" s="38"/>
      <c r="AQ598" s="9"/>
      <c r="AR598" s="9"/>
      <c r="AS598" s="9"/>
      <c r="AT598" s="9"/>
      <c r="AU598" s="9"/>
      <c r="AV598" s="9"/>
      <c r="AW598" s="9"/>
      <c r="AX598" s="9"/>
      <c r="BA598" s="9"/>
      <c r="BB598" s="9"/>
      <c r="BC598" s="9"/>
      <c r="BD598" s="38"/>
      <c r="BE598" s="9"/>
      <c r="BF598" s="9"/>
      <c r="BG598" s="9"/>
      <c r="BH598" s="9"/>
      <c r="BI598" s="9"/>
    </row>
    <row r="599" spans="1:61">
      <c r="A599" s="70">
        <f t="shared" si="276"/>
        <v>2.4999999999999467E-3</v>
      </c>
      <c r="B599" s="5">
        <v>-2.6675</v>
      </c>
      <c r="C599" s="75">
        <v>3.24</v>
      </c>
      <c r="D599" s="75">
        <v>0.09</v>
      </c>
      <c r="G599" s="20"/>
      <c r="H599" s="85"/>
      <c r="I599" s="21"/>
      <c r="U599" s="20">
        <f t="shared" si="278"/>
        <v>-0.36739780595860205</v>
      </c>
      <c r="V599" s="20">
        <f t="shared" si="278"/>
        <v>-0.36507771852855919</v>
      </c>
      <c r="W599" s="21">
        <f t="shared" ref="W599:W662" si="279">AVERAGEIFS(d18O,KyrBP,"&gt;"&amp;U599,KyrBP,"&lt;="&amp;U600)</f>
        <v>4.4080000000000004</v>
      </c>
      <c r="X599" s="21">
        <f t="shared" si="271"/>
        <v>4.4271666666666674</v>
      </c>
      <c r="Y599" s="26">
        <f t="shared" si="272"/>
        <v>4.3923888888888891</v>
      </c>
      <c r="Z599" s="26">
        <f t="shared" si="273"/>
        <v>-3.477777777777824E-2</v>
      </c>
      <c r="AA599" s="65">
        <f t="shared" si="274"/>
        <v>-1.5611111111111242E-2</v>
      </c>
      <c r="AI599" s="20"/>
      <c r="AJ599" s="20"/>
      <c r="AK599" s="21"/>
      <c r="AO599" s="9"/>
      <c r="AP599" s="38"/>
      <c r="AQ599" s="9"/>
      <c r="AR599" s="9"/>
      <c r="AS599" s="9"/>
      <c r="AT599" s="9"/>
      <c r="AU599" s="9"/>
      <c r="AV599" s="9"/>
      <c r="AW599" s="9"/>
      <c r="AX599" s="9"/>
      <c r="BA599" s="9"/>
      <c r="BB599" s="9"/>
      <c r="BC599" s="9"/>
      <c r="BD599" s="38"/>
      <c r="BE599" s="9"/>
      <c r="BF599" s="9"/>
      <c r="BG599" s="9"/>
      <c r="BH599" s="9"/>
      <c r="BI599" s="9"/>
    </row>
    <row r="600" spans="1:61">
      <c r="A600" s="70">
        <f t="shared" si="276"/>
        <v>2.4999999999999467E-3</v>
      </c>
      <c r="B600" s="5">
        <v>-2.665</v>
      </c>
      <c r="C600" s="75">
        <v>3.25</v>
      </c>
      <c r="D600" s="75">
        <v>0.05</v>
      </c>
      <c r="G600" s="20"/>
      <c r="H600" s="85"/>
      <c r="I600" s="21"/>
      <c r="U600" s="20">
        <f t="shared" si="278"/>
        <v>-0.36275763109851589</v>
      </c>
      <c r="V600" s="20">
        <f t="shared" si="278"/>
        <v>-0.36043754366847303</v>
      </c>
      <c r="W600" s="21">
        <f t="shared" si="279"/>
        <v>4.5075000000000003</v>
      </c>
      <c r="X600" s="21">
        <f t="shared" si="271"/>
        <v>4.4771666666666672</v>
      </c>
      <c r="Y600" s="26">
        <f t="shared" si="272"/>
        <v>4.4666666666666659</v>
      </c>
      <c r="Z600" s="26">
        <f t="shared" si="273"/>
        <v>-1.0500000000001286E-2</v>
      </c>
      <c r="AA600" s="65">
        <f t="shared" si="274"/>
        <v>-4.0833333333334387E-2</v>
      </c>
      <c r="AI600" s="20"/>
      <c r="AJ600" s="20"/>
      <c r="AK600" s="21"/>
      <c r="AO600" s="9"/>
      <c r="AP600" s="38"/>
      <c r="AQ600" s="9"/>
      <c r="AR600" s="9"/>
      <c r="AS600" s="9"/>
      <c r="AT600" s="9"/>
      <c r="AU600" s="9"/>
      <c r="AV600" s="9"/>
      <c r="AW600" s="9"/>
      <c r="AX600" s="9"/>
      <c r="BA600" s="9"/>
      <c r="BB600" s="9"/>
      <c r="BC600" s="9"/>
      <c r="BD600" s="38"/>
      <c r="BE600" s="9"/>
      <c r="BF600" s="9"/>
      <c r="BG600" s="9"/>
      <c r="BH600" s="9"/>
      <c r="BI600" s="9"/>
    </row>
    <row r="601" spans="1:61">
      <c r="A601" s="70">
        <f t="shared" si="276"/>
        <v>2.4999999999999467E-3</v>
      </c>
      <c r="B601" s="5">
        <v>-2.6625000000000001</v>
      </c>
      <c r="C601" s="75">
        <v>3.05</v>
      </c>
      <c r="D601" s="75">
        <v>0.08</v>
      </c>
      <c r="G601" s="20"/>
      <c r="H601" s="85"/>
      <c r="I601" s="21"/>
      <c r="U601" s="20">
        <f t="shared" si="278"/>
        <v>-0.35811745623842972</v>
      </c>
      <c r="V601" s="20">
        <f t="shared" si="278"/>
        <v>-0.35579736880838686</v>
      </c>
      <c r="W601" s="21">
        <f t="shared" si="279"/>
        <v>4.516</v>
      </c>
      <c r="X601" s="21">
        <f t="shared" si="271"/>
        <v>4.5324999999999998</v>
      </c>
      <c r="Y601" s="26">
        <f t="shared" si="272"/>
        <v>4.4611111111111112</v>
      </c>
      <c r="Z601" s="26">
        <f t="shared" si="273"/>
        <v>-7.1388888888888502E-2</v>
      </c>
      <c r="AA601" s="65">
        <f t="shared" si="274"/>
        <v>-5.4888888888888765E-2</v>
      </c>
      <c r="AI601" s="20"/>
      <c r="AJ601" s="20"/>
      <c r="AK601" s="21"/>
      <c r="AO601" s="9"/>
      <c r="AP601" s="38"/>
      <c r="AQ601" s="9"/>
      <c r="AR601" s="9"/>
      <c r="AS601" s="9"/>
      <c r="AT601" s="9"/>
      <c r="AU601" s="9"/>
      <c r="AV601" s="9"/>
      <c r="AW601" s="9"/>
      <c r="AX601" s="9"/>
      <c r="BA601" s="9"/>
      <c r="BB601" s="9"/>
      <c r="BC601" s="9"/>
      <c r="BD601" s="38"/>
      <c r="BE601" s="9"/>
      <c r="BF601" s="9"/>
      <c r="BG601" s="9"/>
      <c r="BH601" s="9"/>
      <c r="BI601" s="9"/>
    </row>
    <row r="602" spans="1:61">
      <c r="A602" s="70">
        <f t="shared" si="276"/>
        <v>2.4999999999999467E-3</v>
      </c>
      <c r="B602" s="5">
        <v>-2.66</v>
      </c>
      <c r="C602" s="75">
        <v>3.23</v>
      </c>
      <c r="D602" s="75">
        <v>0.08</v>
      </c>
      <c r="G602" s="20"/>
      <c r="H602" s="85"/>
      <c r="I602" s="21"/>
      <c r="U602" s="20">
        <f t="shared" si="278"/>
        <v>-0.35347728137834356</v>
      </c>
      <c r="V602" s="20">
        <f t="shared" si="278"/>
        <v>-0.35115719394830069</v>
      </c>
      <c r="W602" s="21">
        <f t="shared" si="279"/>
        <v>4.5739999999999998</v>
      </c>
      <c r="X602" s="21">
        <f t="shared" si="271"/>
        <v>4.5708333333333329</v>
      </c>
      <c r="Y602" s="26">
        <f t="shared" si="272"/>
        <v>4.3647222222222224</v>
      </c>
      <c r="Z602" s="26">
        <f t="shared" si="273"/>
        <v>-0.20611111111111047</v>
      </c>
      <c r="AA602" s="65">
        <f t="shared" si="274"/>
        <v>-0.20927777777777745</v>
      </c>
      <c r="AI602" s="20"/>
      <c r="AJ602" s="20"/>
      <c r="AK602" s="21"/>
      <c r="AO602" s="9"/>
      <c r="AP602" s="38"/>
      <c r="AQ602" s="9"/>
      <c r="AR602" s="9"/>
      <c r="AS602" s="9"/>
      <c r="AT602" s="9"/>
      <c r="AU602" s="9"/>
      <c r="AV602" s="9"/>
      <c r="AW602" s="9"/>
      <c r="AX602" s="9"/>
      <c r="BA602" s="9"/>
      <c r="BB602" s="9"/>
      <c r="BC602" s="9"/>
      <c r="BD602" s="38"/>
      <c r="BE602" s="9"/>
      <c r="BF602" s="9"/>
      <c r="BG602" s="9"/>
      <c r="BH602" s="9"/>
      <c r="BI602" s="9"/>
    </row>
    <row r="603" spans="1:61">
      <c r="A603" s="70">
        <f t="shared" si="276"/>
        <v>2.4999999999999467E-3</v>
      </c>
      <c r="B603" s="5">
        <v>-2.6575000000000002</v>
      </c>
      <c r="C603" s="75">
        <v>3.14</v>
      </c>
      <c r="D603" s="75">
        <v>0.09</v>
      </c>
      <c r="G603" s="20"/>
      <c r="H603" s="85"/>
      <c r="I603" s="21"/>
      <c r="U603" s="20">
        <f t="shared" si="278"/>
        <v>-0.34883710651825739</v>
      </c>
      <c r="V603" s="20">
        <f t="shared" si="278"/>
        <v>-0.34651701908821453</v>
      </c>
      <c r="W603" s="21">
        <f t="shared" si="279"/>
        <v>4.6224999999999996</v>
      </c>
      <c r="X603" s="21">
        <f t="shared" si="271"/>
        <v>4.6541666666666668</v>
      </c>
      <c r="Y603" s="26">
        <f t="shared" si="272"/>
        <v>4.2389444444444448</v>
      </c>
      <c r="Z603" s="26">
        <f t="shared" si="273"/>
        <v>-0.41522222222222194</v>
      </c>
      <c r="AA603" s="65">
        <f t="shared" si="274"/>
        <v>-0.38355555555555476</v>
      </c>
      <c r="AI603" s="20"/>
      <c r="AJ603" s="20"/>
      <c r="AK603" s="21"/>
      <c r="AO603" s="9"/>
      <c r="AP603" s="38"/>
      <c r="AQ603" s="9"/>
      <c r="AR603" s="9"/>
      <c r="AS603" s="9"/>
      <c r="AT603" s="9"/>
      <c r="AU603" s="9"/>
      <c r="AV603" s="9"/>
      <c r="AW603" s="9"/>
      <c r="AX603" s="9"/>
      <c r="BA603" s="9"/>
      <c r="BB603" s="9"/>
      <c r="BC603" s="9"/>
      <c r="BD603" s="38"/>
      <c r="BE603" s="9"/>
      <c r="BF603" s="9"/>
      <c r="BG603" s="9"/>
      <c r="BH603" s="9"/>
      <c r="BI603" s="9"/>
    </row>
    <row r="604" spans="1:61">
      <c r="A604" s="70">
        <f t="shared" si="276"/>
        <v>2.5000000000003908E-3</v>
      </c>
      <c r="B604" s="5">
        <v>-2.6549999999999998</v>
      </c>
      <c r="C604" s="75">
        <v>3.35</v>
      </c>
      <c r="D604" s="75">
        <v>7.0000000000000007E-2</v>
      </c>
      <c r="G604" s="20"/>
      <c r="H604" s="85"/>
      <c r="I604" s="21"/>
      <c r="U604" s="20">
        <f t="shared" si="278"/>
        <v>-0.34419693165817122</v>
      </c>
      <c r="V604" s="20">
        <f t="shared" si="278"/>
        <v>-0.34187684422812836</v>
      </c>
      <c r="W604" s="21">
        <f t="shared" si="279"/>
        <v>4.766</v>
      </c>
      <c r="X604" s="21">
        <f t="shared" si="271"/>
        <v>4.5061666666666662</v>
      </c>
      <c r="Y604" s="26">
        <f t="shared" si="272"/>
        <v>4.128055555555556</v>
      </c>
      <c r="Z604" s="26">
        <f t="shared" si="273"/>
        <v>-0.37811111111111018</v>
      </c>
      <c r="AA604" s="65">
        <f t="shared" si="274"/>
        <v>-0.63794444444444398</v>
      </c>
      <c r="AI604" s="20"/>
      <c r="AJ604" s="20"/>
      <c r="AK604" s="21"/>
      <c r="AO604" s="9"/>
      <c r="AP604" s="38"/>
      <c r="AQ604" s="9"/>
      <c r="AR604" s="9"/>
      <c r="AS604" s="9"/>
      <c r="AT604" s="9"/>
      <c r="AU604" s="9"/>
      <c r="AV604" s="9"/>
      <c r="AW604" s="9"/>
      <c r="AX604" s="9"/>
      <c r="BA604" s="9"/>
      <c r="BB604" s="9"/>
      <c r="BC604" s="9"/>
      <c r="BD604" s="38"/>
      <c r="BE604" s="9"/>
      <c r="BF604" s="9"/>
      <c r="BG604" s="9"/>
      <c r="BH604" s="9"/>
      <c r="BI604" s="9"/>
    </row>
    <row r="605" spans="1:61">
      <c r="A605" s="70">
        <f t="shared" si="276"/>
        <v>2.4999999999999467E-3</v>
      </c>
      <c r="B605" s="5">
        <v>-2.6524999999999999</v>
      </c>
      <c r="C605" s="75">
        <v>3.41</v>
      </c>
      <c r="D605" s="75">
        <v>0.06</v>
      </c>
      <c r="G605" s="20"/>
      <c r="H605" s="85"/>
      <c r="I605" s="21"/>
      <c r="U605" s="20">
        <f t="shared" si="278"/>
        <v>-0.33955675679808506</v>
      </c>
      <c r="V605" s="20">
        <f t="shared" si="278"/>
        <v>-0.3372366693680422</v>
      </c>
      <c r="W605" s="21">
        <f t="shared" si="279"/>
        <v>4.13</v>
      </c>
      <c r="X605" s="21">
        <f t="shared" si="271"/>
        <v>4.096166666666667</v>
      </c>
      <c r="Y605" s="26">
        <f t="shared" si="272"/>
        <v>4.0408333333333326</v>
      </c>
      <c r="Z605" s="26">
        <f t="shared" si="273"/>
        <v>-5.5333333333334345E-2</v>
      </c>
      <c r="AA605" s="65">
        <f t="shared" si="274"/>
        <v>-8.9166666666667282E-2</v>
      </c>
      <c r="AI605" s="20"/>
      <c r="AJ605" s="20"/>
      <c r="AK605" s="21"/>
      <c r="AO605" s="9"/>
      <c r="AP605" s="38"/>
      <c r="AQ605" s="9"/>
      <c r="AR605" s="9"/>
      <c r="AS605" s="9"/>
      <c r="AT605" s="9"/>
      <c r="AU605" s="9"/>
      <c r="AV605" s="9"/>
      <c r="AW605" s="9"/>
      <c r="AX605" s="9"/>
      <c r="BA605" s="9"/>
      <c r="BB605" s="9"/>
      <c r="BC605" s="9"/>
      <c r="BD605" s="38"/>
      <c r="BE605" s="9"/>
      <c r="BF605" s="9"/>
      <c r="BG605" s="9"/>
      <c r="BH605" s="9"/>
      <c r="BI605" s="9"/>
    </row>
    <row r="606" spans="1:61">
      <c r="A606" s="70">
        <f t="shared" si="276"/>
        <v>2.4999999999999467E-3</v>
      </c>
      <c r="B606" s="5">
        <v>-2.65</v>
      </c>
      <c r="C606" s="75">
        <v>3.51</v>
      </c>
      <c r="D606" s="75">
        <v>0.09</v>
      </c>
      <c r="G606" s="20"/>
      <c r="H606" s="85"/>
      <c r="I606" s="21"/>
      <c r="U606" s="20">
        <f t="shared" si="278"/>
        <v>-0.33491658193799889</v>
      </c>
      <c r="V606" s="20">
        <f t="shared" si="278"/>
        <v>-0.33259649450795603</v>
      </c>
      <c r="W606" s="21">
        <f t="shared" si="279"/>
        <v>3.3925000000000001</v>
      </c>
      <c r="X606" s="21">
        <f t="shared" si="271"/>
        <v>3.5855000000000001</v>
      </c>
      <c r="Y606" s="26">
        <f t="shared" si="272"/>
        <v>3.9515000000000007</v>
      </c>
      <c r="Z606" s="26">
        <f t="shared" si="273"/>
        <v>0.36600000000000055</v>
      </c>
      <c r="AA606" s="65">
        <f t="shared" si="274"/>
        <v>0.55900000000000061</v>
      </c>
      <c r="AI606" s="20"/>
      <c r="AJ606" s="20"/>
      <c r="AK606" s="21"/>
      <c r="AO606" s="9"/>
      <c r="AP606" s="38"/>
      <c r="AQ606" s="9"/>
      <c r="AR606" s="9"/>
      <c r="AS606" s="9"/>
      <c r="AT606" s="9"/>
      <c r="AU606" s="9"/>
      <c r="AV606" s="9"/>
      <c r="AW606" s="9"/>
      <c r="AX606" s="9"/>
      <c r="BA606" s="9"/>
      <c r="BB606" s="9"/>
      <c r="BC606" s="9"/>
      <c r="BD606" s="38"/>
      <c r="BE606" s="9"/>
      <c r="BF606" s="9"/>
      <c r="BG606" s="9"/>
      <c r="BH606" s="9"/>
      <c r="BI606" s="9"/>
    </row>
    <row r="607" spans="1:61">
      <c r="A607" s="70">
        <f t="shared" si="276"/>
        <v>2.4999999999999467E-3</v>
      </c>
      <c r="B607" s="5">
        <v>-2.6475</v>
      </c>
      <c r="C607" s="75">
        <v>3.69</v>
      </c>
      <c r="D607" s="75">
        <v>0.05</v>
      </c>
      <c r="G607" s="20"/>
      <c r="H607" s="85"/>
      <c r="I607" s="21"/>
      <c r="U607" s="20">
        <f t="shared" si="278"/>
        <v>-0.33027640707791273</v>
      </c>
      <c r="V607" s="20">
        <f t="shared" si="278"/>
        <v>-0.32795631964786987</v>
      </c>
      <c r="W607" s="21">
        <f t="shared" si="279"/>
        <v>3.2340000000000004</v>
      </c>
      <c r="X607" s="21">
        <f t="shared" si="271"/>
        <v>3.3454999999999999</v>
      </c>
      <c r="Y607" s="26">
        <f t="shared" si="272"/>
        <v>3.8657777777777778</v>
      </c>
      <c r="Z607" s="26">
        <f t="shared" si="273"/>
        <v>0.52027777777777784</v>
      </c>
      <c r="AA607" s="65">
        <f t="shared" si="274"/>
        <v>0.63177777777777733</v>
      </c>
      <c r="AI607" s="20"/>
      <c r="AJ607" s="20"/>
      <c r="AK607" s="21"/>
      <c r="AO607" s="9"/>
      <c r="AP607" s="38"/>
      <c r="AQ607" s="9"/>
      <c r="AR607" s="9"/>
      <c r="AS607" s="9"/>
      <c r="AT607" s="9"/>
      <c r="AU607" s="9"/>
      <c r="AV607" s="9"/>
      <c r="AW607" s="9"/>
      <c r="AX607" s="9"/>
      <c r="BA607" s="9"/>
      <c r="BB607" s="9"/>
      <c r="BC607" s="9"/>
      <c r="BD607" s="38"/>
      <c r="BE607" s="9"/>
      <c r="BF607" s="9"/>
      <c r="BG607" s="9"/>
      <c r="BH607" s="9"/>
      <c r="BI607" s="9"/>
    </row>
    <row r="608" spans="1:61">
      <c r="A608" s="70">
        <f t="shared" si="276"/>
        <v>2.4999999999999467E-3</v>
      </c>
      <c r="B608" s="5">
        <v>-2.645</v>
      </c>
      <c r="C608" s="75">
        <v>3.84</v>
      </c>
      <c r="D608" s="75">
        <v>0.06</v>
      </c>
      <c r="G608" s="20"/>
      <c r="H608" s="85"/>
      <c r="I608" s="21"/>
      <c r="U608" s="20">
        <f t="shared" si="278"/>
        <v>-0.32563623221782656</v>
      </c>
      <c r="V608" s="20">
        <f t="shared" si="278"/>
        <v>-0.3233161447877837</v>
      </c>
      <c r="W608" s="21">
        <f t="shared" si="279"/>
        <v>3.41</v>
      </c>
      <c r="X608" s="21">
        <f t="shared" si="271"/>
        <v>3.4555000000000002</v>
      </c>
      <c r="Y608" s="26">
        <f t="shared" si="272"/>
        <v>3.8008333333333328</v>
      </c>
      <c r="Z608" s="26">
        <f t="shared" si="273"/>
        <v>0.3453333333333326</v>
      </c>
      <c r="AA608" s="65">
        <f t="shared" si="274"/>
        <v>0.3908333333333327</v>
      </c>
      <c r="AI608" s="20"/>
      <c r="AJ608" s="20"/>
      <c r="AK608" s="21"/>
      <c r="AO608" s="9"/>
      <c r="AP608" s="38"/>
      <c r="AQ608" s="9"/>
      <c r="AR608" s="9"/>
      <c r="AS608" s="9"/>
      <c r="AT608" s="9"/>
      <c r="AU608" s="9"/>
      <c r="AV608" s="9"/>
      <c r="AW608" s="9"/>
      <c r="AX608" s="9"/>
      <c r="BA608" s="9"/>
      <c r="BB608" s="9"/>
      <c r="BC608" s="9"/>
      <c r="BD608" s="38"/>
      <c r="BE608" s="9"/>
      <c r="BF608" s="9"/>
      <c r="BG608" s="9"/>
      <c r="BH608" s="9"/>
      <c r="BI608" s="9"/>
    </row>
    <row r="609" spans="1:61">
      <c r="A609" s="70">
        <f t="shared" si="276"/>
        <v>2.4999999999999467E-3</v>
      </c>
      <c r="B609" s="5">
        <v>-2.6425000000000001</v>
      </c>
      <c r="C609" s="75">
        <v>3.72</v>
      </c>
      <c r="D609" s="75">
        <v>0.05</v>
      </c>
      <c r="G609" s="20"/>
      <c r="H609" s="85"/>
      <c r="I609" s="21"/>
      <c r="U609" s="20">
        <f t="shared" si="278"/>
        <v>-0.32099605735774039</v>
      </c>
      <c r="V609" s="20">
        <f t="shared" si="278"/>
        <v>-0.31867596992769753</v>
      </c>
      <c r="W609" s="21">
        <f t="shared" si="279"/>
        <v>3.7225000000000001</v>
      </c>
      <c r="X609" s="21">
        <f t="shared" si="271"/>
        <v>3.6148333333333333</v>
      </c>
      <c r="Y609" s="26">
        <f t="shared" si="272"/>
        <v>3.7277222222222224</v>
      </c>
      <c r="Z609" s="26">
        <f t="shared" si="273"/>
        <v>0.11288888888888904</v>
      </c>
      <c r="AA609" s="65">
        <f t="shared" si="274"/>
        <v>5.2222222222222392E-3</v>
      </c>
      <c r="AI609" s="20"/>
      <c r="AJ609" s="20"/>
      <c r="AK609" s="21"/>
      <c r="AO609" s="9"/>
      <c r="AP609" s="38"/>
      <c r="AQ609" s="9"/>
      <c r="AR609" s="9"/>
      <c r="AS609" s="9"/>
      <c r="AT609" s="9"/>
      <c r="AU609" s="9"/>
      <c r="AV609" s="9"/>
      <c r="AW609" s="9"/>
      <c r="AX609" s="9"/>
      <c r="BA609" s="9"/>
      <c r="BB609" s="9"/>
      <c r="BC609" s="9"/>
      <c r="BD609" s="38"/>
      <c r="BE609" s="9"/>
      <c r="BF609" s="9"/>
      <c r="BG609" s="9"/>
      <c r="BH609" s="9"/>
      <c r="BI609" s="9"/>
    </row>
    <row r="610" spans="1:61">
      <c r="A610" s="70">
        <f t="shared" si="276"/>
        <v>2.4999999999999467E-3</v>
      </c>
      <c r="B610" s="5">
        <v>-2.64</v>
      </c>
      <c r="C610" s="75">
        <v>3.66</v>
      </c>
      <c r="D610" s="75">
        <v>0.04</v>
      </c>
      <c r="G610" s="20"/>
      <c r="H610" s="85"/>
      <c r="I610" s="21"/>
      <c r="U610" s="20">
        <f t="shared" si="278"/>
        <v>-0.31635588249765423</v>
      </c>
      <c r="V610" s="20">
        <f t="shared" si="278"/>
        <v>-0.31403579506761137</v>
      </c>
      <c r="W610" s="21">
        <f t="shared" si="279"/>
        <v>3.7119999999999997</v>
      </c>
      <c r="X610" s="21">
        <f t="shared" si="271"/>
        <v>3.7456666666666667</v>
      </c>
      <c r="Y610" s="26">
        <f t="shared" si="272"/>
        <v>3.7457777777777781</v>
      </c>
      <c r="Z610" s="26">
        <f t="shared" si="273"/>
        <v>1.1111111111139493E-4</v>
      </c>
      <c r="AA610" s="65">
        <f t="shared" si="274"/>
        <v>3.3777777777778351E-2</v>
      </c>
      <c r="AI610" s="20"/>
      <c r="AJ610" s="20"/>
      <c r="AK610" s="21"/>
      <c r="AO610" s="9"/>
      <c r="AP610" s="38"/>
      <c r="AQ610" s="9"/>
      <c r="AR610" s="9"/>
      <c r="AS610" s="9"/>
      <c r="AT610" s="9"/>
      <c r="AU610" s="9"/>
      <c r="AV610" s="9"/>
      <c r="AW610" s="9"/>
      <c r="AX610" s="9"/>
      <c r="BA610" s="9"/>
      <c r="BB610" s="9"/>
      <c r="BC610" s="9"/>
      <c r="BD610" s="38"/>
      <c r="BE610" s="9"/>
      <c r="BF610" s="9"/>
      <c r="BG610" s="9"/>
      <c r="BH610" s="9"/>
      <c r="BI610" s="9"/>
    </row>
    <row r="611" spans="1:61">
      <c r="A611" s="70">
        <f t="shared" si="276"/>
        <v>2.4999999999999467E-3</v>
      </c>
      <c r="B611" s="5">
        <v>-2.6375000000000002</v>
      </c>
      <c r="C611" s="75">
        <v>3.48</v>
      </c>
      <c r="D611" s="75">
        <v>0.06</v>
      </c>
      <c r="G611" s="20"/>
      <c r="H611" s="85"/>
      <c r="I611" s="21"/>
      <c r="U611" s="20">
        <f t="shared" si="278"/>
        <v>-0.31171570763756806</v>
      </c>
      <c r="V611" s="20">
        <f t="shared" si="278"/>
        <v>-0.3093956202075252</v>
      </c>
      <c r="W611" s="21">
        <f t="shared" si="279"/>
        <v>3.8024999999999998</v>
      </c>
      <c r="X611" s="21">
        <f t="shared" si="271"/>
        <v>3.8508333333333336</v>
      </c>
      <c r="Y611" s="26">
        <f t="shared" si="272"/>
        <v>3.8301666666666665</v>
      </c>
      <c r="Z611" s="26">
        <f t="shared" si="273"/>
        <v>-2.0666666666667055E-2</v>
      </c>
      <c r="AA611" s="65">
        <f t="shared" si="274"/>
        <v>2.7666666666666728E-2</v>
      </c>
      <c r="AI611" s="20"/>
      <c r="AJ611" s="20"/>
      <c r="AK611" s="21"/>
      <c r="AO611" s="9"/>
      <c r="AP611" s="38"/>
      <c r="AQ611" s="9"/>
      <c r="AR611" s="9"/>
      <c r="AS611" s="9"/>
      <c r="AT611" s="9"/>
      <c r="AU611" s="9"/>
      <c r="AV611" s="9"/>
      <c r="AW611" s="9"/>
      <c r="AX611" s="9"/>
      <c r="BA611" s="9"/>
      <c r="BB611" s="9"/>
      <c r="BC611" s="9"/>
      <c r="BD611" s="38"/>
      <c r="BE611" s="9"/>
      <c r="BF611" s="9"/>
      <c r="BG611" s="9"/>
      <c r="BH611" s="9"/>
      <c r="BI611" s="9"/>
    </row>
    <row r="612" spans="1:61">
      <c r="A612" s="70">
        <f t="shared" si="276"/>
        <v>2.5000000000003908E-3</v>
      </c>
      <c r="B612" s="5">
        <v>-2.6349999999999998</v>
      </c>
      <c r="C612" s="75">
        <v>3.45</v>
      </c>
      <c r="D612" s="75">
        <v>7.0000000000000007E-2</v>
      </c>
      <c r="G612" s="20"/>
      <c r="H612" s="85"/>
      <c r="I612" s="21"/>
      <c r="U612" s="20">
        <f t="shared" ref="U612:V627" si="280">U611 + 0.00464017486008615</f>
        <v>-0.3070755327774819</v>
      </c>
      <c r="V612" s="20">
        <f t="shared" si="280"/>
        <v>-0.30475544534743904</v>
      </c>
      <c r="W612" s="21">
        <f t="shared" si="279"/>
        <v>4.0380000000000003</v>
      </c>
      <c r="X612" s="21">
        <f t="shared" ref="X612:X674" si="281">AVERAGE(W611:W613)</f>
        <v>3.9828333333333332</v>
      </c>
      <c r="Y612" s="26">
        <f t="shared" ref="Y612:Y674" si="282">AVERAGE(W608:W616)</f>
        <v>3.9026111111111117</v>
      </c>
      <c r="Z612" s="26">
        <f t="shared" ref="Z612:Z674" si="283">Y612-X612</f>
        <v>-8.0222222222221529E-2</v>
      </c>
      <c r="AA612" s="65">
        <f t="shared" ref="AA612:AA674" si="284">Y612-W612</f>
        <v>-0.13538888888888856</v>
      </c>
      <c r="AI612" s="20"/>
      <c r="AJ612" s="20"/>
      <c r="AK612" s="21"/>
      <c r="AO612" s="9"/>
      <c r="AP612" s="38"/>
      <c r="AQ612" s="9"/>
      <c r="AR612" s="9"/>
      <c r="AS612" s="9"/>
      <c r="AT612" s="9"/>
      <c r="AU612" s="9"/>
      <c r="AV612" s="9"/>
      <c r="AW612" s="9"/>
      <c r="AX612" s="9"/>
      <c r="BA612" s="9"/>
      <c r="BB612" s="9"/>
      <c r="BC612" s="9"/>
      <c r="BD612" s="38"/>
      <c r="BE612" s="9"/>
      <c r="BF612" s="9"/>
      <c r="BG612" s="9"/>
      <c r="BH612" s="9"/>
      <c r="BI612" s="9"/>
    </row>
    <row r="613" spans="1:61">
      <c r="A613" s="70">
        <f t="shared" si="276"/>
        <v>2.4999999999999467E-3</v>
      </c>
      <c r="B613" s="5">
        <v>-2.6324999999999998</v>
      </c>
      <c r="C613" s="75">
        <v>3.44</v>
      </c>
      <c r="D613" s="75">
        <v>0.05</v>
      </c>
      <c r="G613" s="20"/>
      <c r="H613" s="85"/>
      <c r="I613" s="21"/>
      <c r="U613" s="20">
        <f t="shared" si="280"/>
        <v>-0.30243535791739573</v>
      </c>
      <c r="V613" s="20">
        <f t="shared" si="280"/>
        <v>-0.30011527048735287</v>
      </c>
      <c r="W613" s="21">
        <f t="shared" si="279"/>
        <v>4.1079999999999997</v>
      </c>
      <c r="X613" s="21">
        <f t="shared" si="281"/>
        <v>4.1461666666666668</v>
      </c>
      <c r="Y613" s="26">
        <f t="shared" si="282"/>
        <v>3.9737222222222224</v>
      </c>
      <c r="Z613" s="26">
        <f t="shared" si="283"/>
        <v>-0.1724444444444444</v>
      </c>
      <c r="AA613" s="65">
        <f t="shared" si="284"/>
        <v>-0.13427777777777727</v>
      </c>
      <c r="AI613" s="20"/>
      <c r="AJ613" s="20"/>
      <c r="AK613" s="21"/>
      <c r="AO613" s="9"/>
      <c r="AP613" s="38"/>
      <c r="AQ613" s="9"/>
      <c r="AR613" s="9"/>
      <c r="AS613" s="9"/>
      <c r="AT613" s="9"/>
      <c r="AU613" s="9"/>
      <c r="AV613" s="9"/>
      <c r="AW613" s="9"/>
      <c r="AX613" s="9"/>
      <c r="BA613" s="9"/>
      <c r="BB613" s="9"/>
      <c r="BC613" s="9"/>
      <c r="BD613" s="38"/>
      <c r="BE613" s="9"/>
      <c r="BF613" s="9"/>
      <c r="BG613" s="9"/>
      <c r="BH613" s="9"/>
      <c r="BI613" s="9"/>
    </row>
    <row r="614" spans="1:61">
      <c r="A614" s="70">
        <f t="shared" si="276"/>
        <v>2.4999999999999467E-3</v>
      </c>
      <c r="B614" s="5">
        <v>-2.63</v>
      </c>
      <c r="C614" s="75">
        <v>3.23</v>
      </c>
      <c r="D614" s="75">
        <v>0.06</v>
      </c>
      <c r="G614" s="20"/>
      <c r="H614" s="85"/>
      <c r="I614" s="21"/>
      <c r="U614" s="20">
        <f t="shared" si="280"/>
        <v>-0.29779518305730956</v>
      </c>
      <c r="V614" s="20">
        <f t="shared" si="280"/>
        <v>-0.2954750956272667</v>
      </c>
      <c r="W614" s="21">
        <f t="shared" si="279"/>
        <v>4.2925000000000004</v>
      </c>
      <c r="X614" s="21">
        <f t="shared" si="281"/>
        <v>4.184166666666667</v>
      </c>
      <c r="Y614" s="26">
        <f t="shared" si="282"/>
        <v>4.0414444444444442</v>
      </c>
      <c r="Z614" s="26">
        <f t="shared" si="283"/>
        <v>-0.14272222222222286</v>
      </c>
      <c r="AA614" s="65">
        <f t="shared" si="284"/>
        <v>-0.25105555555555625</v>
      </c>
      <c r="AI614" s="20"/>
      <c r="AJ614" s="20"/>
      <c r="AK614" s="21"/>
      <c r="AO614" s="9"/>
      <c r="AP614" s="38"/>
      <c r="AQ614" s="9"/>
      <c r="AR614" s="9"/>
      <c r="AS614" s="9"/>
      <c r="AT614" s="9"/>
      <c r="AU614" s="9"/>
      <c r="AV614" s="9"/>
      <c r="AW614" s="9"/>
      <c r="AX614" s="9"/>
      <c r="BA614" s="9"/>
      <c r="BB614" s="9"/>
      <c r="BC614" s="9"/>
      <c r="BD614" s="38"/>
      <c r="BE614" s="9"/>
      <c r="BF614" s="9"/>
      <c r="BG614" s="9"/>
      <c r="BH614" s="9"/>
      <c r="BI614" s="9"/>
    </row>
    <row r="615" spans="1:61">
      <c r="A615" s="70">
        <f t="shared" si="276"/>
        <v>2.4999999999999467E-3</v>
      </c>
      <c r="B615" s="5">
        <v>-2.6274999999999999</v>
      </c>
      <c r="C615" s="75">
        <v>3.26</v>
      </c>
      <c r="D615" s="75">
        <v>0.08</v>
      </c>
      <c r="G615" s="20"/>
      <c r="H615" s="85"/>
      <c r="I615" s="21"/>
      <c r="U615" s="20">
        <f t="shared" si="280"/>
        <v>-0.2931550081972234</v>
      </c>
      <c r="V615" s="20">
        <f t="shared" si="280"/>
        <v>-0.29083492076718054</v>
      </c>
      <c r="W615" s="21">
        <f t="shared" si="279"/>
        <v>4.1519999999999992</v>
      </c>
      <c r="X615" s="21">
        <f t="shared" si="281"/>
        <v>4.1101666666666672</v>
      </c>
      <c r="Y615" s="26">
        <f t="shared" si="282"/>
        <v>4.1238888888888887</v>
      </c>
      <c r="Z615" s="26">
        <f t="shared" si="283"/>
        <v>1.3722222222221525E-2</v>
      </c>
      <c r="AA615" s="65">
        <f t="shared" si="284"/>
        <v>-2.8111111111110532E-2</v>
      </c>
      <c r="AI615" s="20"/>
      <c r="AJ615" s="20"/>
      <c r="AK615" s="21"/>
      <c r="AO615" s="9"/>
      <c r="AP615" s="38"/>
      <c r="AQ615" s="9"/>
      <c r="AR615" s="9"/>
      <c r="AS615" s="9"/>
      <c r="AT615" s="9"/>
      <c r="AU615" s="9"/>
      <c r="AV615" s="9"/>
      <c r="AW615" s="9"/>
      <c r="AX615" s="9"/>
      <c r="BA615" s="9"/>
      <c r="BB615" s="9"/>
      <c r="BC615" s="9"/>
      <c r="BD615" s="38"/>
      <c r="BE615" s="9"/>
      <c r="BF615" s="9"/>
      <c r="BG615" s="9"/>
      <c r="BH615" s="9"/>
      <c r="BI615" s="9"/>
    </row>
    <row r="616" spans="1:61">
      <c r="A616" s="70">
        <f t="shared" si="276"/>
        <v>2.4999999999999467E-3</v>
      </c>
      <c r="B616" s="5">
        <v>-2.625</v>
      </c>
      <c r="C616" s="75">
        <v>3.31</v>
      </c>
      <c r="D616" s="75">
        <v>0.08</v>
      </c>
      <c r="G616" s="20"/>
      <c r="H616" s="85"/>
      <c r="I616" s="21"/>
      <c r="U616" s="20">
        <f t="shared" si="280"/>
        <v>-0.28851483333713723</v>
      </c>
      <c r="V616" s="20">
        <f t="shared" si="280"/>
        <v>-0.28619474590709437</v>
      </c>
      <c r="W616" s="21">
        <f t="shared" si="279"/>
        <v>3.8860000000000001</v>
      </c>
      <c r="X616" s="21">
        <f t="shared" si="281"/>
        <v>4.0293333333333337</v>
      </c>
      <c r="Y616" s="26">
        <f t="shared" si="282"/>
        <v>4.197222222222222</v>
      </c>
      <c r="Z616" s="26">
        <f t="shared" si="283"/>
        <v>0.16788888888888831</v>
      </c>
      <c r="AA616" s="65">
        <f t="shared" si="284"/>
        <v>0.31122222222222184</v>
      </c>
      <c r="AI616" s="20"/>
      <c r="AJ616" s="20"/>
      <c r="AK616" s="21"/>
      <c r="AO616" s="9"/>
      <c r="AP616" s="38"/>
      <c r="AQ616" s="9"/>
      <c r="AR616" s="9"/>
      <c r="AS616" s="9"/>
      <c r="AT616" s="9"/>
      <c r="AU616" s="9"/>
      <c r="AV616" s="9"/>
      <c r="AW616" s="9"/>
      <c r="AX616" s="9"/>
      <c r="BA616" s="9"/>
      <c r="BB616" s="9"/>
      <c r="BC616" s="9"/>
      <c r="BD616" s="38"/>
      <c r="BE616" s="9"/>
      <c r="BF616" s="9"/>
      <c r="BG616" s="9"/>
      <c r="BH616" s="9"/>
      <c r="BI616" s="9"/>
    </row>
    <row r="617" spans="1:61">
      <c r="A617" s="70">
        <f t="shared" si="276"/>
        <v>2.4999999999999467E-3</v>
      </c>
      <c r="B617" s="5">
        <v>-2.6225000000000001</v>
      </c>
      <c r="C617" s="75">
        <v>3.24</v>
      </c>
      <c r="D617" s="75">
        <v>0.05</v>
      </c>
      <c r="G617" s="20"/>
      <c r="H617" s="85"/>
      <c r="I617" s="21"/>
      <c r="U617" s="20">
        <f t="shared" si="280"/>
        <v>-0.28387465847705107</v>
      </c>
      <c r="V617" s="20">
        <f t="shared" si="280"/>
        <v>-0.28155457104700821</v>
      </c>
      <c r="W617" s="21">
        <f t="shared" si="279"/>
        <v>4.05</v>
      </c>
      <c r="X617" s="21">
        <f t="shared" si="281"/>
        <v>4.0893333333333333</v>
      </c>
      <c r="Y617" s="26">
        <f t="shared" si="282"/>
        <v>4.2438888888888888</v>
      </c>
      <c r="Z617" s="26">
        <f t="shared" si="283"/>
        <v>0.15455555555555556</v>
      </c>
      <c r="AA617" s="65">
        <f t="shared" si="284"/>
        <v>0.193888888888889</v>
      </c>
      <c r="AI617" s="20"/>
      <c r="AJ617" s="20"/>
      <c r="AK617" s="21"/>
      <c r="AO617" s="9"/>
      <c r="AP617" s="38"/>
      <c r="AQ617" s="9"/>
      <c r="AR617" s="9"/>
      <c r="AS617" s="9"/>
      <c r="AT617" s="9"/>
      <c r="AU617" s="9"/>
      <c r="AV617" s="9"/>
      <c r="AW617" s="9"/>
      <c r="AX617" s="9"/>
      <c r="BA617" s="9"/>
      <c r="BB617" s="9"/>
      <c r="BC617" s="9"/>
      <c r="BD617" s="38"/>
      <c r="BE617" s="9"/>
      <c r="BF617" s="9"/>
      <c r="BG617" s="9"/>
      <c r="BH617" s="9"/>
      <c r="BI617" s="9"/>
    </row>
    <row r="618" spans="1:61">
      <c r="A618" s="70">
        <f t="shared" si="276"/>
        <v>2.4999999999999467E-3</v>
      </c>
      <c r="B618" s="5">
        <v>-2.62</v>
      </c>
      <c r="C618" s="75">
        <v>3.27</v>
      </c>
      <c r="D618" s="75">
        <v>0.05</v>
      </c>
      <c r="G618" s="20"/>
      <c r="H618" s="85"/>
      <c r="I618" s="21"/>
      <c r="U618" s="20">
        <f t="shared" si="280"/>
        <v>-0.2792344836169649</v>
      </c>
      <c r="V618" s="20">
        <f t="shared" si="280"/>
        <v>-0.27691439618692204</v>
      </c>
      <c r="W618" s="21">
        <f t="shared" si="279"/>
        <v>4.3319999999999999</v>
      </c>
      <c r="X618" s="21">
        <f t="shared" si="281"/>
        <v>4.2786666666666671</v>
      </c>
      <c r="Y618" s="26">
        <f t="shared" si="282"/>
        <v>4.2885555555555559</v>
      </c>
      <c r="Z618" s="26">
        <f t="shared" si="283"/>
        <v>9.888888888888836E-3</v>
      </c>
      <c r="AA618" s="65">
        <f t="shared" si="284"/>
        <v>-4.3444444444443953E-2</v>
      </c>
      <c r="AI618" s="20"/>
      <c r="AJ618" s="20"/>
      <c r="AK618" s="21"/>
      <c r="AO618" s="9"/>
      <c r="AP618" s="38"/>
      <c r="AQ618" s="9"/>
      <c r="AR618" s="9"/>
      <c r="AS618" s="9"/>
      <c r="AT618" s="9"/>
      <c r="AU618" s="9"/>
      <c r="AV618" s="9"/>
      <c r="AW618" s="9"/>
      <c r="AX618" s="9"/>
      <c r="BA618" s="9"/>
      <c r="BB618" s="9"/>
      <c r="BC618" s="9"/>
      <c r="BD618" s="38"/>
      <c r="BE618" s="9"/>
      <c r="BF618" s="9"/>
      <c r="BG618" s="9"/>
      <c r="BH618" s="9"/>
      <c r="BI618" s="9"/>
    </row>
    <row r="619" spans="1:61">
      <c r="A619" s="70">
        <f t="shared" si="276"/>
        <v>2.4999999999999467E-3</v>
      </c>
      <c r="B619" s="5">
        <v>-2.6175000000000002</v>
      </c>
      <c r="C619" s="75">
        <v>3.45</v>
      </c>
      <c r="D619" s="75">
        <v>7.0000000000000007E-2</v>
      </c>
      <c r="G619" s="20"/>
      <c r="H619" s="85"/>
      <c r="I619" s="21"/>
      <c r="U619" s="20">
        <f t="shared" si="280"/>
        <v>-0.27459430875687874</v>
      </c>
      <c r="V619" s="20">
        <f t="shared" si="280"/>
        <v>-0.27227422132683587</v>
      </c>
      <c r="W619" s="21">
        <f t="shared" si="279"/>
        <v>4.4540000000000006</v>
      </c>
      <c r="X619" s="21">
        <f t="shared" si="281"/>
        <v>4.4161666666666672</v>
      </c>
      <c r="Y619" s="26">
        <f t="shared" si="282"/>
        <v>4.3120555555555553</v>
      </c>
      <c r="Z619" s="26">
        <f t="shared" si="283"/>
        <v>-0.10411111111111193</v>
      </c>
      <c r="AA619" s="65">
        <f t="shared" si="284"/>
        <v>-0.14194444444444532</v>
      </c>
      <c r="AI619" s="20"/>
      <c r="AJ619" s="20"/>
      <c r="AK619" s="21"/>
      <c r="AO619" s="9"/>
      <c r="AP619" s="38"/>
      <c r="AQ619" s="9"/>
      <c r="AR619" s="9"/>
      <c r="AS619" s="9"/>
      <c r="AT619" s="9"/>
      <c r="AU619" s="9"/>
      <c r="AV619" s="9"/>
      <c r="AW619" s="9"/>
      <c r="AX619" s="9"/>
      <c r="BA619" s="9"/>
      <c r="BB619" s="9"/>
      <c r="BC619" s="9"/>
      <c r="BD619" s="38"/>
      <c r="BE619" s="9"/>
      <c r="BF619" s="9"/>
      <c r="BG619" s="9"/>
      <c r="BH619" s="9"/>
      <c r="BI619" s="9"/>
    </row>
    <row r="620" spans="1:61">
      <c r="A620" s="70">
        <f t="shared" si="276"/>
        <v>2.4999999999999467E-3</v>
      </c>
      <c r="B620" s="5">
        <v>-2.6150000000000002</v>
      </c>
      <c r="C620" s="75">
        <v>3.44</v>
      </c>
      <c r="D620" s="75">
        <v>0.08</v>
      </c>
      <c r="G620" s="20"/>
      <c r="H620" s="85"/>
      <c r="I620" s="21"/>
      <c r="U620" s="20">
        <f t="shared" si="280"/>
        <v>-0.26995413389679257</v>
      </c>
      <c r="V620" s="20">
        <f t="shared" si="280"/>
        <v>-0.26763404646674971</v>
      </c>
      <c r="W620" s="21">
        <f t="shared" si="279"/>
        <v>4.4625000000000004</v>
      </c>
      <c r="X620" s="21">
        <f t="shared" si="281"/>
        <v>4.4581666666666671</v>
      </c>
      <c r="Y620" s="26">
        <f t="shared" si="282"/>
        <v>4.3424999999999994</v>
      </c>
      <c r="Z620" s="26">
        <f t="shared" si="283"/>
        <v>-0.11566666666666769</v>
      </c>
      <c r="AA620" s="65">
        <f t="shared" si="284"/>
        <v>-0.12000000000000099</v>
      </c>
      <c r="AI620" s="20"/>
      <c r="AJ620" s="20"/>
      <c r="AK620" s="21"/>
      <c r="AO620" s="9"/>
      <c r="AP620" s="38"/>
      <c r="AQ620" s="9"/>
      <c r="AR620" s="9"/>
      <c r="AS620" s="9"/>
      <c r="AT620" s="9"/>
      <c r="AU620" s="9"/>
      <c r="AV620" s="9"/>
      <c r="AW620" s="9"/>
      <c r="AX620" s="9"/>
      <c r="BA620" s="9"/>
      <c r="BB620" s="9"/>
      <c r="BC620" s="9"/>
      <c r="BD620" s="38"/>
      <c r="BE620" s="9"/>
      <c r="BF620" s="9"/>
      <c r="BG620" s="9"/>
      <c r="BH620" s="9"/>
      <c r="BI620" s="9"/>
    </row>
    <row r="621" spans="1:61">
      <c r="A621" s="70">
        <f t="shared" si="276"/>
        <v>2.5000000000003908E-3</v>
      </c>
      <c r="B621" s="5">
        <v>-2.6124999999999998</v>
      </c>
      <c r="C621" s="75">
        <v>3.64</v>
      </c>
      <c r="D621" s="75">
        <v>0.05</v>
      </c>
      <c r="G621" s="20"/>
      <c r="H621" s="85"/>
      <c r="I621" s="21"/>
      <c r="U621" s="20">
        <f t="shared" si="280"/>
        <v>-0.2653139590367064</v>
      </c>
      <c r="V621" s="20">
        <f t="shared" si="280"/>
        <v>-0.26299387160666354</v>
      </c>
      <c r="W621" s="21">
        <f t="shared" si="279"/>
        <v>4.4580000000000002</v>
      </c>
      <c r="X621" s="21">
        <f t="shared" si="281"/>
        <v>4.4768333333333334</v>
      </c>
      <c r="Y621" s="26">
        <f t="shared" si="282"/>
        <v>4.3657222222222218</v>
      </c>
      <c r="Z621" s="26">
        <f t="shared" si="283"/>
        <v>-0.1111111111111116</v>
      </c>
      <c r="AA621" s="65">
        <f t="shared" si="284"/>
        <v>-9.2277777777778347E-2</v>
      </c>
      <c r="AI621" s="20"/>
      <c r="AJ621" s="20"/>
      <c r="AK621" s="21"/>
      <c r="AO621" s="9"/>
      <c r="AP621" s="38"/>
      <c r="AQ621" s="9"/>
      <c r="AR621" s="9"/>
      <c r="AS621" s="9"/>
      <c r="AT621" s="9"/>
      <c r="AU621" s="9"/>
      <c r="AV621" s="9"/>
      <c r="AW621" s="9"/>
      <c r="AX621" s="9"/>
      <c r="BA621" s="9"/>
      <c r="BB621" s="9"/>
      <c r="BC621" s="9"/>
      <c r="BD621" s="38"/>
      <c r="BE621" s="9"/>
      <c r="BF621" s="9"/>
      <c r="BG621" s="9"/>
      <c r="BH621" s="9"/>
      <c r="BI621" s="9"/>
    </row>
    <row r="622" spans="1:61">
      <c r="A622" s="70">
        <f t="shared" si="276"/>
        <v>2.4999999999999467E-3</v>
      </c>
      <c r="B622" s="5">
        <v>-2.61</v>
      </c>
      <c r="C622" s="75">
        <v>3.62</v>
      </c>
      <c r="D622" s="75">
        <v>7.0000000000000007E-2</v>
      </c>
      <c r="G622" s="20"/>
      <c r="H622" s="85"/>
      <c r="I622" s="21"/>
      <c r="U622" s="20">
        <f t="shared" si="280"/>
        <v>-0.26067378417662024</v>
      </c>
      <c r="V622" s="20">
        <f t="shared" si="280"/>
        <v>-0.25835369674657738</v>
      </c>
      <c r="W622" s="21">
        <f t="shared" si="279"/>
        <v>4.51</v>
      </c>
      <c r="X622" s="21">
        <f t="shared" si="281"/>
        <v>4.4906666666666668</v>
      </c>
      <c r="Y622" s="26">
        <f t="shared" si="282"/>
        <v>4.3070555555555554</v>
      </c>
      <c r="Z622" s="26">
        <f t="shared" si="283"/>
        <v>-0.18361111111111139</v>
      </c>
      <c r="AA622" s="65">
        <f t="shared" si="284"/>
        <v>-0.20294444444444437</v>
      </c>
      <c r="AI622" s="20"/>
      <c r="AJ622" s="20"/>
      <c r="AK622" s="21"/>
      <c r="AO622" s="9"/>
      <c r="AP622" s="38"/>
      <c r="AQ622" s="9"/>
      <c r="AR622" s="9"/>
      <c r="AS622" s="9"/>
      <c r="AT622" s="9"/>
      <c r="AU622" s="9"/>
      <c r="AV622" s="9"/>
      <c r="AW622" s="9"/>
      <c r="AX622" s="9"/>
      <c r="BA622" s="9"/>
      <c r="BB622" s="9"/>
      <c r="BC622" s="9"/>
      <c r="BD622" s="38"/>
      <c r="BE622" s="9"/>
      <c r="BF622" s="9"/>
      <c r="BG622" s="9"/>
      <c r="BH622" s="9"/>
      <c r="BI622" s="9"/>
    </row>
    <row r="623" spans="1:61">
      <c r="A623" s="70">
        <f t="shared" si="276"/>
        <v>2.4999999999999467E-3</v>
      </c>
      <c r="B623" s="5">
        <v>-2.6074999999999999</v>
      </c>
      <c r="C623" s="75">
        <v>3.85</v>
      </c>
      <c r="D623" s="75">
        <v>0.05</v>
      </c>
      <c r="G623" s="20"/>
      <c r="H623" s="85"/>
      <c r="I623" s="21"/>
      <c r="U623" s="20">
        <f t="shared" si="280"/>
        <v>-0.25603360931653407</v>
      </c>
      <c r="V623" s="20">
        <f t="shared" si="280"/>
        <v>-0.25371352188649121</v>
      </c>
      <c r="W623" s="21">
        <f t="shared" si="279"/>
        <v>4.5039999999999996</v>
      </c>
      <c r="X623" s="21">
        <f t="shared" si="281"/>
        <v>4.4799999999999995</v>
      </c>
      <c r="Y623" s="26">
        <f t="shared" si="282"/>
        <v>4.2401666666666662</v>
      </c>
      <c r="Z623" s="26">
        <f t="shared" si="283"/>
        <v>-0.23983333333333334</v>
      </c>
      <c r="AA623" s="65">
        <f t="shared" si="284"/>
        <v>-0.26383333333333336</v>
      </c>
      <c r="AI623" s="20"/>
      <c r="AJ623" s="20"/>
      <c r="AK623" s="21"/>
      <c r="AO623" s="9"/>
      <c r="AP623" s="38"/>
      <c r="AQ623" s="9"/>
      <c r="AR623" s="9"/>
      <c r="AS623" s="9"/>
      <c r="AT623" s="9"/>
      <c r="AU623" s="9"/>
      <c r="AV623" s="9"/>
      <c r="AW623" s="9"/>
      <c r="AX623" s="9"/>
      <c r="BA623" s="9"/>
      <c r="BB623" s="9"/>
      <c r="BC623" s="9"/>
      <c r="BD623" s="38"/>
      <c r="BE623" s="9"/>
      <c r="BF623" s="9"/>
      <c r="BG623" s="9"/>
      <c r="BH623" s="9"/>
      <c r="BI623" s="9"/>
    </row>
    <row r="624" spans="1:61">
      <c r="A624" s="70">
        <f t="shared" si="276"/>
        <v>2.4999999999999467E-3</v>
      </c>
      <c r="B624" s="5">
        <v>-2.605</v>
      </c>
      <c r="C624" s="75">
        <v>3.81</v>
      </c>
      <c r="D624" s="75">
        <v>0.06</v>
      </c>
      <c r="G624" s="20"/>
      <c r="H624" s="85"/>
      <c r="I624" s="21"/>
      <c r="U624" s="20">
        <f t="shared" si="280"/>
        <v>-0.25139343445644791</v>
      </c>
      <c r="V624" s="20">
        <f t="shared" si="280"/>
        <v>-0.24907334702640507</v>
      </c>
      <c r="W624" s="21">
        <f t="shared" si="279"/>
        <v>4.4260000000000002</v>
      </c>
      <c r="X624" s="21">
        <f t="shared" si="281"/>
        <v>4.3416666666666668</v>
      </c>
      <c r="Y624" s="26">
        <f t="shared" si="282"/>
        <v>4.2094444444444443</v>
      </c>
      <c r="Z624" s="26">
        <f t="shared" si="283"/>
        <v>-0.13222222222222246</v>
      </c>
      <c r="AA624" s="65">
        <f t="shared" si="284"/>
        <v>-0.21655555555555583</v>
      </c>
      <c r="AI624" s="20"/>
      <c r="AJ624" s="20"/>
      <c r="AK624" s="21"/>
      <c r="AO624" s="9"/>
      <c r="AP624" s="38"/>
      <c r="AQ624" s="9"/>
      <c r="AR624" s="9"/>
      <c r="AS624" s="9"/>
      <c r="AT624" s="9"/>
      <c r="AU624" s="9"/>
      <c r="AV624" s="9"/>
      <c r="AW624" s="9"/>
      <c r="AX624" s="9"/>
      <c r="BA624" s="9"/>
      <c r="BB624" s="9"/>
      <c r="BC624" s="9"/>
      <c r="BD624" s="38"/>
      <c r="BE624" s="9"/>
      <c r="BF624" s="9"/>
      <c r="BG624" s="9"/>
      <c r="BH624" s="9"/>
      <c r="BI624" s="9"/>
    </row>
    <row r="625" spans="1:61">
      <c r="A625" s="70">
        <f t="shared" si="276"/>
        <v>2.4999999999999467E-3</v>
      </c>
      <c r="B625" s="5">
        <v>-2.6025</v>
      </c>
      <c r="C625" s="75">
        <v>3.86</v>
      </c>
      <c r="D625" s="75">
        <v>0.06</v>
      </c>
      <c r="G625" s="20"/>
      <c r="H625" s="85"/>
      <c r="I625" s="21"/>
      <c r="U625" s="20">
        <f t="shared" si="280"/>
        <v>-0.24675325959636177</v>
      </c>
      <c r="V625" s="20">
        <f t="shared" si="280"/>
        <v>-0.24443317216631893</v>
      </c>
      <c r="W625" s="21">
        <f t="shared" si="279"/>
        <v>4.0950000000000006</v>
      </c>
      <c r="X625" s="21">
        <f t="shared" si="281"/>
        <v>4.014333333333334</v>
      </c>
      <c r="Y625" s="26">
        <f t="shared" si="282"/>
        <v>4.1878333333333337</v>
      </c>
      <c r="Z625" s="26">
        <f t="shared" si="283"/>
        <v>0.17349999999999977</v>
      </c>
      <c r="AA625" s="65">
        <f t="shared" si="284"/>
        <v>9.2833333333333101E-2</v>
      </c>
      <c r="AI625" s="20"/>
      <c r="AJ625" s="20"/>
      <c r="AK625" s="21"/>
      <c r="AO625" s="9"/>
      <c r="AP625" s="38"/>
      <c r="AQ625" s="9"/>
      <c r="AR625" s="9"/>
      <c r="AS625" s="9"/>
      <c r="AT625" s="9"/>
      <c r="AU625" s="9"/>
      <c r="AV625" s="9"/>
      <c r="AW625" s="9"/>
      <c r="AX625" s="9"/>
      <c r="BA625" s="9"/>
      <c r="BB625" s="9"/>
      <c r="BC625" s="9"/>
      <c r="BD625" s="38"/>
      <c r="BE625" s="9"/>
      <c r="BF625" s="9"/>
      <c r="BG625" s="9"/>
      <c r="BH625" s="9"/>
      <c r="BI625" s="9"/>
    </row>
    <row r="626" spans="1:61">
      <c r="A626" s="70">
        <f t="shared" si="276"/>
        <v>2.4999999999999467E-3</v>
      </c>
      <c r="B626" s="5">
        <v>-2.6</v>
      </c>
      <c r="C626" s="75">
        <v>3.9</v>
      </c>
      <c r="D626" s="75">
        <v>0.05</v>
      </c>
      <c r="G626" s="20"/>
      <c r="H626" s="85"/>
      <c r="I626" s="21"/>
      <c r="U626" s="20">
        <f t="shared" si="280"/>
        <v>-0.24211308473627563</v>
      </c>
      <c r="V626" s="20">
        <f t="shared" si="280"/>
        <v>-0.2397929973062328</v>
      </c>
      <c r="W626" s="21">
        <f t="shared" si="279"/>
        <v>3.5219999999999998</v>
      </c>
      <c r="X626" s="21">
        <f t="shared" si="281"/>
        <v>3.7823333333333338</v>
      </c>
      <c r="Y626" s="26">
        <f t="shared" si="282"/>
        <v>4.1585000000000001</v>
      </c>
      <c r="Z626" s="26">
        <f t="shared" si="283"/>
        <v>0.37616666666666632</v>
      </c>
      <c r="AA626" s="65">
        <f t="shared" si="284"/>
        <v>0.63650000000000029</v>
      </c>
      <c r="AI626" s="20"/>
      <c r="AJ626" s="20"/>
      <c r="AK626" s="21"/>
      <c r="AO626" s="9"/>
      <c r="AP626" s="38"/>
      <c r="AQ626" s="9"/>
      <c r="AR626" s="9"/>
      <c r="AS626" s="9"/>
      <c r="AT626" s="9"/>
      <c r="AU626" s="9"/>
      <c r="AV626" s="9"/>
      <c r="AW626" s="9"/>
      <c r="AX626" s="9"/>
      <c r="BA626" s="9"/>
      <c r="BB626" s="9"/>
      <c r="BC626" s="9"/>
      <c r="BD626" s="38"/>
      <c r="BE626" s="9"/>
      <c r="BF626" s="9"/>
      <c r="BG626" s="9"/>
      <c r="BH626" s="9"/>
      <c r="BI626" s="9"/>
    </row>
    <row r="627" spans="1:61">
      <c r="A627" s="70">
        <f t="shared" si="276"/>
        <v>2.4999999999999467E-3</v>
      </c>
      <c r="B627" s="5">
        <v>-2.5975000000000001</v>
      </c>
      <c r="C627" s="75">
        <v>3.74</v>
      </c>
      <c r="D627" s="75">
        <v>0.05</v>
      </c>
      <c r="G627" s="20"/>
      <c r="H627" s="85"/>
      <c r="I627" s="21"/>
      <c r="U627" s="20">
        <f t="shared" si="280"/>
        <v>-0.23747290987618949</v>
      </c>
      <c r="V627" s="20">
        <f t="shared" si="280"/>
        <v>-0.23515282244614666</v>
      </c>
      <c r="W627" s="21">
        <f t="shared" si="279"/>
        <v>3.7299999999999995</v>
      </c>
      <c r="X627" s="21">
        <f t="shared" si="281"/>
        <v>3.8098333333333332</v>
      </c>
      <c r="Y627" s="26">
        <f t="shared" si="282"/>
        <v>4.0537777777777784</v>
      </c>
      <c r="Z627" s="26">
        <f t="shared" si="283"/>
        <v>0.24394444444444519</v>
      </c>
      <c r="AA627" s="65">
        <f t="shared" si="284"/>
        <v>0.32377777777777883</v>
      </c>
      <c r="AI627" s="20"/>
      <c r="AJ627" s="20"/>
      <c r="AK627" s="21"/>
      <c r="AO627" s="9"/>
      <c r="AP627" s="38"/>
      <c r="AQ627" s="9"/>
      <c r="AR627" s="9"/>
      <c r="AS627" s="9"/>
      <c r="AT627" s="9"/>
      <c r="AU627" s="9"/>
      <c r="AV627" s="9"/>
      <c r="AW627" s="9"/>
      <c r="AX627" s="9"/>
      <c r="BA627" s="9"/>
      <c r="BB627" s="9"/>
      <c r="BC627" s="9"/>
      <c r="BD627" s="38"/>
      <c r="BE627" s="9"/>
      <c r="BF627" s="9"/>
      <c r="BG627" s="9"/>
      <c r="BH627" s="9"/>
      <c r="BI627" s="9"/>
    </row>
    <row r="628" spans="1:61">
      <c r="A628" s="70">
        <f t="shared" si="276"/>
        <v>2.4999999999999467E-3</v>
      </c>
      <c r="B628" s="5">
        <v>-2.5950000000000002</v>
      </c>
      <c r="C628" s="75">
        <v>3.47</v>
      </c>
      <c r="D628" s="75">
        <v>0.05</v>
      </c>
      <c r="G628" s="20"/>
      <c r="H628" s="85"/>
      <c r="I628" s="21"/>
      <c r="U628" s="20">
        <f t="shared" ref="U628:V643" si="285">U627 + 0.00464017486008615</f>
        <v>-0.23283273501610335</v>
      </c>
      <c r="V628" s="20">
        <f t="shared" si="285"/>
        <v>-0.23051264758606052</v>
      </c>
      <c r="W628" s="21">
        <f t="shared" si="279"/>
        <v>4.1775000000000002</v>
      </c>
      <c r="X628" s="21">
        <f t="shared" si="281"/>
        <v>4.0584999999999996</v>
      </c>
      <c r="Y628" s="26">
        <f t="shared" si="282"/>
        <v>3.9531111111111112</v>
      </c>
      <c r="Z628" s="26">
        <f t="shared" si="283"/>
        <v>-0.10538888888888831</v>
      </c>
      <c r="AA628" s="65">
        <f t="shared" si="284"/>
        <v>-0.22438888888888897</v>
      </c>
      <c r="AI628" s="20"/>
      <c r="AJ628" s="20"/>
      <c r="AK628" s="21"/>
      <c r="AO628" s="9"/>
      <c r="AP628" s="38"/>
      <c r="AQ628" s="9"/>
      <c r="AR628" s="9"/>
      <c r="AS628" s="9"/>
      <c r="AT628" s="9"/>
      <c r="AU628" s="9"/>
      <c r="AV628" s="9"/>
      <c r="AW628" s="9"/>
      <c r="AX628" s="9"/>
      <c r="BA628" s="9"/>
      <c r="BB628" s="9"/>
      <c r="BC628" s="9"/>
      <c r="BD628" s="38"/>
      <c r="BE628" s="9"/>
      <c r="BF628" s="9"/>
      <c r="BG628" s="9"/>
      <c r="BH628" s="9"/>
      <c r="BI628" s="9"/>
    </row>
    <row r="629" spans="1:61">
      <c r="A629" s="70">
        <f t="shared" si="276"/>
        <v>2.5000000000003908E-3</v>
      </c>
      <c r="B629" s="5">
        <v>-2.5924999999999998</v>
      </c>
      <c r="C629" s="75">
        <v>3.45</v>
      </c>
      <c r="D629" s="75">
        <v>7.0000000000000007E-2</v>
      </c>
      <c r="G629" s="20"/>
      <c r="H629" s="85"/>
      <c r="I629" s="21"/>
      <c r="U629" s="20">
        <f t="shared" si="285"/>
        <v>-0.22819256015601722</v>
      </c>
      <c r="V629" s="20">
        <f t="shared" si="285"/>
        <v>-0.22587247272597438</v>
      </c>
      <c r="W629" s="21">
        <f t="shared" si="279"/>
        <v>4.2680000000000007</v>
      </c>
      <c r="X629" s="21">
        <f t="shared" si="281"/>
        <v>4.2131666666666669</v>
      </c>
      <c r="Y629" s="26">
        <f t="shared" si="282"/>
        <v>3.8773333333333335</v>
      </c>
      <c r="Z629" s="26">
        <f t="shared" si="283"/>
        <v>-0.33583333333333343</v>
      </c>
      <c r="AA629" s="65">
        <f t="shared" si="284"/>
        <v>-0.39066666666666716</v>
      </c>
      <c r="AI629" s="20"/>
      <c r="AJ629" s="20"/>
      <c r="AK629" s="21"/>
      <c r="AO629" s="9"/>
      <c r="AP629" s="38"/>
      <c r="AQ629" s="9"/>
      <c r="AR629" s="9"/>
      <c r="AS629" s="9"/>
      <c r="AT629" s="9"/>
      <c r="AU629" s="9"/>
      <c r="AV629" s="9"/>
      <c r="AW629" s="9"/>
      <c r="AX629" s="9"/>
      <c r="BA629" s="9"/>
      <c r="BB629" s="9"/>
      <c r="BC629" s="9"/>
      <c r="BD629" s="38"/>
      <c r="BE629" s="9"/>
      <c r="BF629" s="9"/>
      <c r="BG629" s="9"/>
      <c r="BH629" s="9"/>
      <c r="BI629" s="9"/>
    </row>
    <row r="630" spans="1:61">
      <c r="A630" s="70">
        <f t="shared" si="276"/>
        <v>2.4999999999999467E-3</v>
      </c>
      <c r="B630" s="5">
        <v>-2.59</v>
      </c>
      <c r="C630" s="75">
        <v>3.43</v>
      </c>
      <c r="D630" s="75">
        <v>0.06</v>
      </c>
      <c r="G630" s="20"/>
      <c r="H630" s="85"/>
      <c r="I630" s="21"/>
      <c r="U630" s="20">
        <f t="shared" si="285"/>
        <v>-0.22355238529593108</v>
      </c>
      <c r="V630" s="20">
        <f t="shared" si="285"/>
        <v>-0.22123229786588824</v>
      </c>
      <c r="W630" s="21">
        <f t="shared" si="279"/>
        <v>4.1940000000000008</v>
      </c>
      <c r="X630" s="21">
        <f t="shared" si="281"/>
        <v>4.0098333333333338</v>
      </c>
      <c r="Y630" s="26">
        <f t="shared" si="282"/>
        <v>3.8264999999999998</v>
      </c>
      <c r="Z630" s="26">
        <f t="shared" si="283"/>
        <v>-0.18333333333333401</v>
      </c>
      <c r="AA630" s="65">
        <f t="shared" si="284"/>
        <v>-0.36750000000000105</v>
      </c>
      <c r="AI630" s="20"/>
      <c r="AJ630" s="20"/>
      <c r="AK630" s="21"/>
      <c r="AO630" s="9"/>
      <c r="AP630" s="38"/>
      <c r="AQ630" s="9"/>
      <c r="AR630" s="9"/>
      <c r="AS630" s="9"/>
      <c r="AT630" s="9"/>
      <c r="AU630" s="9"/>
      <c r="AV630" s="9"/>
      <c r="AW630" s="9"/>
      <c r="AX630" s="9"/>
      <c r="BA630" s="9"/>
      <c r="BB630" s="9"/>
      <c r="BC630" s="9"/>
      <c r="BD630" s="38"/>
      <c r="BE630" s="9"/>
      <c r="BF630" s="9"/>
      <c r="BG630" s="9"/>
      <c r="BH630" s="9"/>
      <c r="BI630" s="9"/>
    </row>
    <row r="631" spans="1:61">
      <c r="A631" s="70">
        <f t="shared" si="276"/>
        <v>2.4999999999999467E-3</v>
      </c>
      <c r="B631" s="5">
        <v>-2.5874999999999999</v>
      </c>
      <c r="C631" s="75">
        <v>3.27</v>
      </c>
      <c r="D631" s="75">
        <v>7.0000000000000007E-2</v>
      </c>
      <c r="G631" s="20"/>
      <c r="H631" s="85"/>
      <c r="I631" s="21"/>
      <c r="U631" s="20">
        <f t="shared" si="285"/>
        <v>-0.21891221043584494</v>
      </c>
      <c r="V631" s="20">
        <f t="shared" si="285"/>
        <v>-0.21659212300580211</v>
      </c>
      <c r="W631" s="21">
        <f t="shared" si="279"/>
        <v>3.5674999999999999</v>
      </c>
      <c r="X631" s="21">
        <f t="shared" si="281"/>
        <v>3.7865000000000002</v>
      </c>
      <c r="Y631" s="26">
        <f t="shared" si="282"/>
        <v>3.8458333333333332</v>
      </c>
      <c r="Z631" s="26">
        <f t="shared" si="283"/>
        <v>5.9333333333333016E-2</v>
      </c>
      <c r="AA631" s="65">
        <f t="shared" si="284"/>
        <v>0.27833333333333332</v>
      </c>
      <c r="AI631" s="20"/>
      <c r="AJ631" s="20"/>
      <c r="AK631" s="21"/>
      <c r="AO631" s="9"/>
      <c r="AP631" s="38"/>
      <c r="AQ631" s="9"/>
      <c r="AR631" s="9"/>
      <c r="AS631" s="9"/>
      <c r="AT631" s="9"/>
      <c r="AU631" s="9"/>
      <c r="AV631" s="9"/>
      <c r="AW631" s="9"/>
      <c r="AX631" s="9"/>
      <c r="BA631" s="9"/>
      <c r="BB631" s="9"/>
      <c r="BC631" s="9"/>
      <c r="BD631" s="38"/>
      <c r="BE631" s="9"/>
      <c r="BF631" s="9"/>
      <c r="BG631" s="9"/>
      <c r="BH631" s="9"/>
      <c r="BI631" s="9"/>
    </row>
    <row r="632" spans="1:61">
      <c r="A632" s="70">
        <f t="shared" si="276"/>
        <v>2.4999999999999467E-3</v>
      </c>
      <c r="B632" s="5">
        <v>-2.585</v>
      </c>
      <c r="C632" s="75">
        <v>3.16</v>
      </c>
      <c r="D632" s="75">
        <v>0.08</v>
      </c>
      <c r="G632" s="20"/>
      <c r="H632" s="85"/>
      <c r="I632" s="21"/>
      <c r="U632" s="20">
        <f t="shared" si="285"/>
        <v>-0.2142720355757588</v>
      </c>
      <c r="V632" s="20">
        <f t="shared" si="285"/>
        <v>-0.21195194814571597</v>
      </c>
      <c r="W632" s="21">
        <f t="shared" si="279"/>
        <v>3.5979999999999999</v>
      </c>
      <c r="X632" s="21">
        <f t="shared" si="281"/>
        <v>3.6364999999999998</v>
      </c>
      <c r="Y632" s="26">
        <f t="shared" si="282"/>
        <v>3.8600000000000003</v>
      </c>
      <c r="Z632" s="26">
        <f t="shared" si="283"/>
        <v>0.22350000000000048</v>
      </c>
      <c r="AA632" s="65">
        <f t="shared" si="284"/>
        <v>0.26200000000000045</v>
      </c>
      <c r="AI632" s="20"/>
      <c r="AJ632" s="20"/>
      <c r="AK632" s="21"/>
      <c r="AO632" s="9"/>
      <c r="AP632" s="38"/>
      <c r="AQ632" s="9"/>
      <c r="AR632" s="9"/>
      <c r="AS632" s="9"/>
      <c r="AT632" s="9"/>
      <c r="AU632" s="9"/>
      <c r="AV632" s="9"/>
      <c r="AW632" s="9"/>
      <c r="AX632" s="9"/>
      <c r="BA632" s="9"/>
      <c r="BB632" s="9"/>
      <c r="BC632" s="9"/>
      <c r="BD632" s="38"/>
      <c r="BE632" s="9"/>
      <c r="BF632" s="9"/>
      <c r="BG632" s="9"/>
      <c r="BH632" s="9"/>
      <c r="BI632" s="9"/>
    </row>
    <row r="633" spans="1:61">
      <c r="A633" s="70">
        <f t="shared" si="276"/>
        <v>2.4999999999999467E-3</v>
      </c>
      <c r="B633" s="5">
        <v>-2.5825</v>
      </c>
      <c r="C633" s="75">
        <v>3.26</v>
      </c>
      <c r="D633" s="75">
        <v>0.05</v>
      </c>
      <c r="G633" s="20"/>
      <c r="H633" s="85"/>
      <c r="I633" s="21"/>
      <c r="U633" s="20">
        <f t="shared" si="285"/>
        <v>-0.20963186071567266</v>
      </c>
      <c r="V633" s="20">
        <f t="shared" si="285"/>
        <v>-0.20731177328562983</v>
      </c>
      <c r="W633" s="21">
        <f t="shared" si="279"/>
        <v>3.7439999999999998</v>
      </c>
      <c r="X633" s="21">
        <f t="shared" si="281"/>
        <v>3.6598333333333333</v>
      </c>
      <c r="Y633" s="26">
        <f t="shared" si="282"/>
        <v>3.8771666666666667</v>
      </c>
      <c r="Z633" s="26">
        <f t="shared" si="283"/>
        <v>0.21733333333333338</v>
      </c>
      <c r="AA633" s="65">
        <f t="shared" si="284"/>
        <v>0.13316666666666688</v>
      </c>
      <c r="AI633" s="20"/>
      <c r="AJ633" s="20"/>
      <c r="AK633" s="21"/>
      <c r="AO633" s="9"/>
      <c r="AP633" s="38"/>
      <c r="AQ633" s="9"/>
      <c r="AR633" s="9"/>
      <c r="AS633" s="9"/>
      <c r="AT633" s="9"/>
      <c r="AU633" s="9"/>
      <c r="AV633" s="9"/>
      <c r="AW633" s="9"/>
      <c r="AX633" s="9"/>
      <c r="BA633" s="9"/>
      <c r="BB633" s="9"/>
      <c r="BC633" s="9"/>
      <c r="BD633" s="38"/>
      <c r="BE633" s="9"/>
      <c r="BF633" s="9"/>
      <c r="BG633" s="9"/>
      <c r="BH633" s="9"/>
      <c r="BI633" s="9"/>
    </row>
    <row r="634" spans="1:61">
      <c r="A634" s="70">
        <f t="shared" si="276"/>
        <v>2.4999999999999467E-3</v>
      </c>
      <c r="B634" s="5">
        <v>-2.58</v>
      </c>
      <c r="C634" s="75">
        <v>3.23</v>
      </c>
      <c r="D634" s="75">
        <v>0.05</v>
      </c>
      <c r="G634" s="20"/>
      <c r="H634" s="85"/>
      <c r="I634" s="21"/>
      <c r="U634" s="20">
        <f t="shared" si="285"/>
        <v>-0.20499168585558653</v>
      </c>
      <c r="V634" s="20">
        <f t="shared" si="285"/>
        <v>-0.20267159842554369</v>
      </c>
      <c r="W634" s="21">
        <f t="shared" si="279"/>
        <v>3.6374999999999997</v>
      </c>
      <c r="X634" s="21">
        <f t="shared" si="281"/>
        <v>3.6924999999999994</v>
      </c>
      <c r="Y634" s="26">
        <f t="shared" si="282"/>
        <v>3.8987222222222218</v>
      </c>
      <c r="Z634" s="26">
        <f t="shared" si="283"/>
        <v>0.20622222222222231</v>
      </c>
      <c r="AA634" s="65">
        <f t="shared" si="284"/>
        <v>0.26122222222222202</v>
      </c>
      <c r="AI634" s="20"/>
      <c r="AJ634" s="20"/>
      <c r="AK634" s="21"/>
      <c r="AO634" s="9"/>
      <c r="AP634" s="38"/>
      <c r="AQ634" s="9"/>
      <c r="AR634" s="9"/>
      <c r="AS634" s="9"/>
      <c r="AT634" s="9"/>
      <c r="AU634" s="9"/>
      <c r="AV634" s="9"/>
      <c r="AW634" s="9"/>
      <c r="AX634" s="9"/>
      <c r="BA634" s="9"/>
      <c r="BB634" s="9"/>
      <c r="BC634" s="9"/>
      <c r="BD634" s="38"/>
      <c r="BE634" s="9"/>
      <c r="BF634" s="9"/>
      <c r="BG634" s="9"/>
      <c r="BH634" s="9"/>
      <c r="BI634" s="9"/>
    </row>
    <row r="635" spans="1:61">
      <c r="A635" s="70">
        <f t="shared" si="276"/>
        <v>2.4999999999999467E-3</v>
      </c>
      <c r="B635" s="5">
        <v>-2.5775000000000001</v>
      </c>
      <c r="C635" s="75">
        <v>3.32</v>
      </c>
      <c r="D635" s="75">
        <v>0.06</v>
      </c>
      <c r="G635" s="20"/>
      <c r="H635" s="85"/>
      <c r="I635" s="21"/>
      <c r="U635" s="20">
        <f t="shared" si="285"/>
        <v>-0.20035151099550039</v>
      </c>
      <c r="V635" s="20">
        <f t="shared" si="285"/>
        <v>-0.19803142356545755</v>
      </c>
      <c r="W635" s="21">
        <f t="shared" si="279"/>
        <v>3.6960000000000002</v>
      </c>
      <c r="X635" s="21">
        <f t="shared" si="281"/>
        <v>3.7303333333333328</v>
      </c>
      <c r="Y635" s="26">
        <f t="shared" si="282"/>
        <v>3.926333333333333</v>
      </c>
      <c r="Z635" s="26">
        <f t="shared" si="283"/>
        <v>0.19600000000000017</v>
      </c>
      <c r="AA635" s="65">
        <f t="shared" si="284"/>
        <v>0.23033333333333283</v>
      </c>
      <c r="AI635" s="20"/>
      <c r="AJ635" s="20"/>
      <c r="AK635" s="21"/>
      <c r="AO635" s="9"/>
      <c r="AP635" s="38"/>
      <c r="AQ635" s="9"/>
      <c r="AR635" s="9"/>
      <c r="AS635" s="9"/>
      <c r="AT635" s="9"/>
      <c r="AU635" s="9"/>
      <c r="AV635" s="9"/>
      <c r="AW635" s="9"/>
      <c r="AX635" s="9"/>
      <c r="BA635" s="9"/>
      <c r="BB635" s="9"/>
      <c r="BC635" s="9"/>
      <c r="BD635" s="38"/>
      <c r="BE635" s="9"/>
      <c r="BF635" s="9"/>
      <c r="BG635" s="9"/>
      <c r="BH635" s="9"/>
      <c r="BI635" s="9"/>
    </row>
    <row r="636" spans="1:61">
      <c r="A636" s="70">
        <f t="shared" si="276"/>
        <v>2.4999999999999467E-3</v>
      </c>
      <c r="B636" s="5">
        <v>-2.5750000000000002</v>
      </c>
      <c r="C636" s="75">
        <v>3.41</v>
      </c>
      <c r="D636" s="75">
        <v>7.0000000000000007E-2</v>
      </c>
      <c r="G636" s="20"/>
      <c r="H636" s="85"/>
      <c r="I636" s="21"/>
      <c r="U636" s="20">
        <f t="shared" si="285"/>
        <v>-0.19571133613541425</v>
      </c>
      <c r="V636" s="20">
        <f t="shared" si="285"/>
        <v>-0.19339124870537142</v>
      </c>
      <c r="W636" s="21">
        <f t="shared" si="279"/>
        <v>3.8574999999999999</v>
      </c>
      <c r="X636" s="21">
        <f t="shared" si="281"/>
        <v>3.9618333333333333</v>
      </c>
      <c r="Y636" s="26">
        <f t="shared" si="282"/>
        <v>4.0150555555555556</v>
      </c>
      <c r="Z636" s="26">
        <f t="shared" si="283"/>
        <v>5.3222222222222282E-2</v>
      </c>
      <c r="AA636" s="65">
        <f t="shared" si="284"/>
        <v>0.15755555555555567</v>
      </c>
      <c r="AI636" s="20"/>
      <c r="AJ636" s="20"/>
      <c r="AK636" s="21"/>
      <c r="AO636" s="9"/>
      <c r="AP636" s="38"/>
      <c r="AQ636" s="9"/>
      <c r="AR636" s="9"/>
      <c r="AS636" s="9"/>
      <c r="AT636" s="9"/>
      <c r="AU636" s="9"/>
      <c r="AV636" s="9"/>
      <c r="AW636" s="9"/>
      <c r="AX636" s="9"/>
      <c r="BA636" s="9"/>
      <c r="BB636" s="9"/>
      <c r="BC636" s="9"/>
      <c r="BD636" s="38"/>
      <c r="BE636" s="9"/>
      <c r="BF636" s="9"/>
      <c r="BG636" s="9"/>
      <c r="BH636" s="9"/>
      <c r="BI636" s="9"/>
    </row>
    <row r="637" spans="1:61">
      <c r="A637" s="70">
        <f t="shared" si="276"/>
        <v>2.5000000000003908E-3</v>
      </c>
      <c r="B637" s="5">
        <v>-2.5724999999999998</v>
      </c>
      <c r="C637" s="75">
        <v>3.47</v>
      </c>
      <c r="D637" s="75">
        <v>0.06</v>
      </c>
      <c r="G637" s="20"/>
      <c r="H637" s="85"/>
      <c r="I637" s="21"/>
      <c r="U637" s="20">
        <f t="shared" si="285"/>
        <v>-0.19107116127532811</v>
      </c>
      <c r="V637" s="20">
        <f t="shared" si="285"/>
        <v>-0.18875107384528528</v>
      </c>
      <c r="W637" s="21">
        <f t="shared" si="279"/>
        <v>4.3320000000000007</v>
      </c>
      <c r="X637" s="21">
        <f t="shared" si="281"/>
        <v>4.2171666666666665</v>
      </c>
      <c r="Y637" s="26">
        <f t="shared" si="282"/>
        <v>4.1146111111111106</v>
      </c>
      <c r="Z637" s="26">
        <f t="shared" si="283"/>
        <v>-0.10255555555555596</v>
      </c>
      <c r="AA637" s="65">
        <f t="shared" si="284"/>
        <v>-0.21738888888889019</v>
      </c>
      <c r="AI637" s="20"/>
      <c r="AJ637" s="20"/>
      <c r="AK637" s="21"/>
      <c r="AO637" s="9"/>
      <c r="AP637" s="38"/>
      <c r="AQ637" s="9"/>
      <c r="AR637" s="9"/>
      <c r="AS637" s="9"/>
      <c r="AT637" s="9"/>
      <c r="AU637" s="9"/>
      <c r="AV637" s="9"/>
      <c r="AW637" s="9"/>
      <c r="AX637" s="9"/>
      <c r="BA637" s="9"/>
      <c r="BB637" s="9"/>
      <c r="BC637" s="9"/>
      <c r="BD637" s="38"/>
      <c r="BE637" s="9"/>
      <c r="BF637" s="9"/>
      <c r="BG637" s="9"/>
      <c r="BH637" s="9"/>
      <c r="BI637" s="9"/>
    </row>
    <row r="638" spans="1:61">
      <c r="A638" s="70">
        <f t="shared" si="276"/>
        <v>2.4999999999999467E-3</v>
      </c>
      <c r="B638" s="5">
        <v>-2.57</v>
      </c>
      <c r="C638" s="75">
        <v>3.47</v>
      </c>
      <c r="D638" s="75">
        <v>0.05</v>
      </c>
      <c r="G638" s="20"/>
      <c r="H638" s="85"/>
      <c r="I638" s="21"/>
      <c r="U638" s="20">
        <f t="shared" si="285"/>
        <v>-0.18643098641524197</v>
      </c>
      <c r="V638" s="20">
        <f t="shared" si="285"/>
        <v>-0.18411089898519914</v>
      </c>
      <c r="W638" s="21">
        <f t="shared" si="279"/>
        <v>4.4619999999999997</v>
      </c>
      <c r="X638" s="21">
        <f t="shared" si="281"/>
        <v>4.4121666666666668</v>
      </c>
      <c r="Y638" s="26">
        <f t="shared" si="282"/>
        <v>4.2055555555555557</v>
      </c>
      <c r="Z638" s="26">
        <f t="shared" si="283"/>
        <v>-0.20661111111111108</v>
      </c>
      <c r="AA638" s="65">
        <f t="shared" si="284"/>
        <v>-0.25644444444444403</v>
      </c>
      <c r="AI638" s="20"/>
      <c r="AJ638" s="20"/>
      <c r="AK638" s="21"/>
      <c r="AO638" s="9"/>
      <c r="AP638" s="38"/>
      <c r="AQ638" s="9"/>
      <c r="AR638" s="9"/>
      <c r="AS638" s="9"/>
      <c r="AT638" s="9"/>
      <c r="AU638" s="9"/>
      <c r="AV638" s="9"/>
      <c r="AW638" s="9"/>
      <c r="AX638" s="9"/>
      <c r="BA638" s="9"/>
      <c r="BB638" s="9"/>
      <c r="BC638" s="9"/>
      <c r="BD638" s="38"/>
      <c r="BE638" s="9"/>
      <c r="BF638" s="9"/>
      <c r="BG638" s="9"/>
      <c r="BH638" s="9"/>
      <c r="BI638" s="9"/>
    </row>
    <row r="639" spans="1:61">
      <c r="A639" s="70">
        <f t="shared" si="276"/>
        <v>2.4999999999999467E-3</v>
      </c>
      <c r="B639" s="5">
        <v>-2.5674999999999999</v>
      </c>
      <c r="C639" s="75">
        <v>3.53</v>
      </c>
      <c r="D639" s="75">
        <v>0.06</v>
      </c>
      <c r="G639" s="20"/>
      <c r="H639" s="85"/>
      <c r="I639" s="21"/>
      <c r="U639" s="20">
        <f t="shared" si="285"/>
        <v>-0.18179081155515583</v>
      </c>
      <c r="V639" s="20">
        <f t="shared" si="285"/>
        <v>-0.179470724125113</v>
      </c>
      <c r="W639" s="21">
        <f t="shared" si="279"/>
        <v>4.4424999999999999</v>
      </c>
      <c r="X639" s="21">
        <f t="shared" si="281"/>
        <v>4.4234999999999998</v>
      </c>
      <c r="Y639" s="26">
        <f t="shared" si="282"/>
        <v>4.3204999999999991</v>
      </c>
      <c r="Z639" s="26">
        <f t="shared" si="283"/>
        <v>-0.10300000000000065</v>
      </c>
      <c r="AA639" s="65">
        <f t="shared" si="284"/>
        <v>-0.12200000000000077</v>
      </c>
      <c r="AI639" s="20"/>
      <c r="AJ639" s="20"/>
      <c r="AK639" s="21"/>
      <c r="AO639" s="9"/>
      <c r="AP639" s="38"/>
      <c r="AQ639" s="9"/>
      <c r="AR639" s="9"/>
      <c r="AS639" s="9"/>
      <c r="AT639" s="9"/>
      <c r="AU639" s="9"/>
      <c r="AV639" s="9"/>
      <c r="AW639" s="9"/>
      <c r="AX639" s="9"/>
      <c r="BA639" s="9"/>
      <c r="BB639" s="9"/>
      <c r="BC639" s="9"/>
      <c r="BD639" s="38"/>
      <c r="BE639" s="9"/>
      <c r="BF639" s="9"/>
      <c r="BG639" s="9"/>
      <c r="BH639" s="9"/>
      <c r="BI639" s="9"/>
    </row>
    <row r="640" spans="1:61">
      <c r="A640" s="70">
        <f t="shared" si="276"/>
        <v>2.4999999999999467E-3</v>
      </c>
      <c r="B640" s="5">
        <v>-2.5649999999999999</v>
      </c>
      <c r="C640" s="75">
        <v>3.63</v>
      </c>
      <c r="D640" s="75">
        <v>0.05</v>
      </c>
      <c r="G640" s="20"/>
      <c r="H640" s="85"/>
      <c r="I640" s="21"/>
      <c r="U640" s="20">
        <f t="shared" si="285"/>
        <v>-0.1771506366950697</v>
      </c>
      <c r="V640" s="20">
        <f t="shared" si="285"/>
        <v>-0.17483054926502686</v>
      </c>
      <c r="W640" s="21">
        <f t="shared" si="279"/>
        <v>4.3659999999999997</v>
      </c>
      <c r="X640" s="21">
        <f t="shared" si="281"/>
        <v>4.4341666666666661</v>
      </c>
      <c r="Y640" s="26">
        <f t="shared" si="282"/>
        <v>4.429388888888889</v>
      </c>
      <c r="Z640" s="26">
        <f t="shared" si="283"/>
        <v>-4.7777777777771036E-3</v>
      </c>
      <c r="AA640" s="65">
        <f t="shared" si="284"/>
        <v>6.3388888888889383E-2</v>
      </c>
      <c r="AI640" s="20"/>
      <c r="AJ640" s="20"/>
      <c r="AK640" s="21"/>
      <c r="AO640" s="9"/>
      <c r="AP640" s="38"/>
      <c r="AQ640" s="9"/>
      <c r="AR640" s="9"/>
      <c r="AS640" s="9"/>
      <c r="AT640" s="9"/>
      <c r="AU640" s="9"/>
      <c r="AV640" s="9"/>
      <c r="AW640" s="9"/>
      <c r="AX640" s="9"/>
      <c r="BA640" s="9"/>
      <c r="BB640" s="9"/>
      <c r="BC640" s="9"/>
      <c r="BD640" s="38"/>
      <c r="BE640" s="9"/>
      <c r="BF640" s="9"/>
      <c r="BG640" s="9"/>
      <c r="BH640" s="9"/>
      <c r="BI640" s="9"/>
    </row>
    <row r="641" spans="1:61">
      <c r="A641" s="70">
        <f t="shared" si="276"/>
        <v>2.4999999999999467E-3</v>
      </c>
      <c r="B641" s="5">
        <v>-2.5625</v>
      </c>
      <c r="C641" s="75">
        <v>3.38</v>
      </c>
      <c r="D641" s="75">
        <v>7.0000000000000007E-2</v>
      </c>
      <c r="G641" s="20"/>
      <c r="H641" s="85"/>
      <c r="I641" s="21"/>
      <c r="U641" s="20">
        <f t="shared" si="285"/>
        <v>-0.17251046183498356</v>
      </c>
      <c r="V641" s="20">
        <f t="shared" si="285"/>
        <v>-0.17019037440494073</v>
      </c>
      <c r="W641" s="21">
        <f t="shared" si="279"/>
        <v>4.4940000000000007</v>
      </c>
      <c r="X641" s="21">
        <f t="shared" si="281"/>
        <v>4.4741666666666662</v>
      </c>
      <c r="Y641" s="26">
        <f t="shared" si="282"/>
        <v>4.519388888888888</v>
      </c>
      <c r="Z641" s="26">
        <f t="shared" si="283"/>
        <v>4.5222222222221831E-2</v>
      </c>
      <c r="AA641" s="65">
        <f t="shared" si="284"/>
        <v>2.5388888888887351E-2</v>
      </c>
      <c r="AI641" s="20"/>
      <c r="AJ641" s="20"/>
      <c r="AK641" s="21"/>
      <c r="AO641" s="9"/>
      <c r="AP641" s="38"/>
      <c r="AQ641" s="9"/>
      <c r="AR641" s="9"/>
      <c r="AS641" s="9"/>
      <c r="AT641" s="9"/>
      <c r="AU641" s="9"/>
      <c r="AV641" s="9"/>
      <c r="AW641" s="9"/>
      <c r="AX641" s="9"/>
      <c r="BA641" s="9"/>
      <c r="BB641" s="9"/>
      <c r="BC641" s="9"/>
      <c r="BD641" s="38"/>
      <c r="BE641" s="9"/>
      <c r="BF641" s="9"/>
      <c r="BG641" s="9"/>
      <c r="BH641" s="9"/>
      <c r="BI641" s="9"/>
    </row>
    <row r="642" spans="1:61">
      <c r="A642" s="70">
        <f t="shared" si="276"/>
        <v>2.4999999999999467E-3</v>
      </c>
      <c r="B642" s="5">
        <v>-2.56</v>
      </c>
      <c r="C642" s="75">
        <v>3.37</v>
      </c>
      <c r="D642" s="75">
        <v>0.06</v>
      </c>
      <c r="G642" s="20"/>
      <c r="H642" s="85"/>
      <c r="I642" s="21"/>
      <c r="U642" s="20">
        <f t="shared" si="285"/>
        <v>-0.16787028697489742</v>
      </c>
      <c r="V642" s="20">
        <f t="shared" si="285"/>
        <v>-0.16555019954485459</v>
      </c>
      <c r="W642" s="21">
        <f t="shared" si="279"/>
        <v>4.5625</v>
      </c>
      <c r="X642" s="21">
        <f t="shared" si="281"/>
        <v>4.5761666666666665</v>
      </c>
      <c r="Y642" s="26">
        <f t="shared" si="282"/>
        <v>4.5667222222222223</v>
      </c>
      <c r="Z642" s="26">
        <f t="shared" si="283"/>
        <v>-9.4444444444441444E-3</v>
      </c>
      <c r="AA642" s="65">
        <f t="shared" si="284"/>
        <v>4.2222222222223493E-3</v>
      </c>
      <c r="AI642" s="20"/>
      <c r="AJ642" s="20"/>
      <c r="AK642" s="21"/>
      <c r="AO642" s="9"/>
      <c r="AP642" s="38"/>
      <c r="AQ642" s="9"/>
      <c r="AR642" s="9"/>
      <c r="AS642" s="9"/>
      <c r="AT642" s="9"/>
      <c r="AU642" s="9"/>
      <c r="AV642" s="9"/>
      <c r="AW642" s="9"/>
      <c r="AX642" s="9"/>
      <c r="BA642" s="9"/>
      <c r="BB642" s="9"/>
      <c r="BC642" s="9"/>
      <c r="BD642" s="38"/>
      <c r="BE642" s="9"/>
      <c r="BF642" s="9"/>
      <c r="BG642" s="9"/>
      <c r="BH642" s="9"/>
      <c r="BI642" s="9"/>
    </row>
    <row r="643" spans="1:61">
      <c r="A643" s="70">
        <f t="shared" si="276"/>
        <v>2.4999999999999467E-3</v>
      </c>
      <c r="B643" s="5">
        <v>-2.5575000000000001</v>
      </c>
      <c r="C643" s="75">
        <v>3.39</v>
      </c>
      <c r="D643" s="75">
        <v>7.0000000000000007E-2</v>
      </c>
      <c r="G643" s="20"/>
      <c r="H643" s="85"/>
      <c r="I643" s="21"/>
      <c r="U643" s="20">
        <f t="shared" si="285"/>
        <v>-0.16323011211481128</v>
      </c>
      <c r="V643" s="20">
        <f t="shared" si="285"/>
        <v>-0.16091002468476845</v>
      </c>
      <c r="W643" s="21">
        <f t="shared" si="279"/>
        <v>4.6719999999999997</v>
      </c>
      <c r="X643" s="21">
        <f t="shared" si="281"/>
        <v>4.6368333333333336</v>
      </c>
      <c r="Y643" s="26">
        <f t="shared" si="282"/>
        <v>4.6031666666666666</v>
      </c>
      <c r="Z643" s="26">
        <f t="shared" si="283"/>
        <v>-3.3666666666666956E-2</v>
      </c>
      <c r="AA643" s="65">
        <f t="shared" si="284"/>
        <v>-6.883333333333308E-2</v>
      </c>
      <c r="AI643" s="20"/>
      <c r="AJ643" s="20"/>
      <c r="AK643" s="21"/>
      <c r="AO643" s="9"/>
      <c r="AP643" s="38"/>
      <c r="AQ643" s="9"/>
      <c r="AR643" s="9"/>
      <c r="AS643" s="9"/>
      <c r="AT643" s="9"/>
      <c r="AU643" s="9"/>
      <c r="AV643" s="9"/>
      <c r="AW643" s="9"/>
      <c r="AX643" s="9"/>
      <c r="BA643" s="9"/>
      <c r="BB643" s="9"/>
      <c r="BC643" s="9"/>
      <c r="BD643" s="38"/>
      <c r="BE643" s="9"/>
      <c r="BF643" s="9"/>
      <c r="BG643" s="9"/>
      <c r="BH643" s="9"/>
      <c r="BI643" s="9"/>
    </row>
    <row r="644" spans="1:61">
      <c r="A644" s="70">
        <f t="shared" ref="A644:A707" si="286">B644-B643</f>
        <v>2.4999999999999467E-3</v>
      </c>
      <c r="B644" s="5">
        <v>-2.5550000000000002</v>
      </c>
      <c r="C644" s="75">
        <v>3.43</v>
      </c>
      <c r="D644" s="75">
        <v>0.06</v>
      </c>
      <c r="G644" s="20"/>
      <c r="H644" s="85"/>
      <c r="I644" s="21"/>
      <c r="U644" s="20">
        <f t="shared" ref="U644:V659" si="287">U643 + 0.00464017486008615</f>
        <v>-0.15858993725472514</v>
      </c>
      <c r="V644" s="20">
        <f t="shared" si="287"/>
        <v>-0.15626984982468231</v>
      </c>
      <c r="W644" s="21">
        <f t="shared" si="279"/>
        <v>4.6760000000000002</v>
      </c>
      <c r="X644" s="21">
        <f t="shared" si="281"/>
        <v>4.6718333333333328</v>
      </c>
      <c r="Y644" s="26">
        <f t="shared" si="282"/>
        <v>4.6508888888888889</v>
      </c>
      <c r="Z644" s="26">
        <f t="shared" si="283"/>
        <v>-2.0944444444443988E-2</v>
      </c>
      <c r="AA644" s="65">
        <f t="shared" si="284"/>
        <v>-2.5111111111111306E-2</v>
      </c>
      <c r="AI644" s="20"/>
      <c r="AJ644" s="20"/>
      <c r="AK644" s="21"/>
      <c r="AO644" s="9"/>
      <c r="AP644" s="38"/>
      <c r="AQ644" s="9"/>
      <c r="AR644" s="9"/>
      <c r="AS644" s="9"/>
      <c r="AT644" s="9"/>
      <c r="AU644" s="9"/>
      <c r="AV644" s="9"/>
      <c r="AW644" s="9"/>
      <c r="AX644" s="9"/>
      <c r="BA644" s="9"/>
      <c r="BB644" s="9"/>
      <c r="BC644" s="9"/>
      <c r="BD644" s="38"/>
      <c r="BE644" s="9"/>
      <c r="BF644" s="9"/>
      <c r="BG644" s="9"/>
      <c r="BH644" s="9"/>
      <c r="BI644" s="9"/>
    </row>
    <row r="645" spans="1:61">
      <c r="A645" s="70">
        <f t="shared" si="286"/>
        <v>2.4999999999999467E-3</v>
      </c>
      <c r="B645" s="5">
        <v>-2.5525000000000002</v>
      </c>
      <c r="C645" s="75">
        <v>3.28</v>
      </c>
      <c r="D645" s="75">
        <v>0.08</v>
      </c>
      <c r="G645" s="20"/>
      <c r="H645" s="85"/>
      <c r="I645" s="21"/>
      <c r="U645" s="20">
        <f t="shared" si="287"/>
        <v>-0.15394976239463901</v>
      </c>
      <c r="V645" s="20">
        <f t="shared" si="287"/>
        <v>-0.15162967496459617</v>
      </c>
      <c r="W645" s="21">
        <f t="shared" si="279"/>
        <v>4.6675000000000004</v>
      </c>
      <c r="X645" s="21">
        <f t="shared" si="281"/>
        <v>4.7005000000000008</v>
      </c>
      <c r="Y645" s="26">
        <f t="shared" si="282"/>
        <v>4.6542222222222218</v>
      </c>
      <c r="Z645" s="26">
        <f t="shared" si="283"/>
        <v>-4.6277777777778972E-2</v>
      </c>
      <c r="AA645" s="65">
        <f t="shared" si="284"/>
        <v>-1.327777777777861E-2</v>
      </c>
      <c r="AI645" s="20"/>
      <c r="AJ645" s="20"/>
      <c r="AK645" s="21"/>
      <c r="AO645" s="9"/>
      <c r="AP645" s="38"/>
      <c r="AQ645" s="9"/>
      <c r="AR645" s="9"/>
      <c r="AS645" s="9"/>
      <c r="AT645" s="9"/>
      <c r="AU645" s="9"/>
      <c r="AV645" s="9"/>
      <c r="AW645" s="9"/>
      <c r="AX645" s="9"/>
      <c r="BA645" s="9"/>
      <c r="BB645" s="9"/>
      <c r="BC645" s="9"/>
      <c r="BD645" s="38"/>
      <c r="BE645" s="9"/>
      <c r="BF645" s="9"/>
      <c r="BG645" s="9"/>
      <c r="BH645" s="9"/>
      <c r="BI645" s="9"/>
    </row>
    <row r="646" spans="1:61">
      <c r="A646" s="70">
        <f t="shared" si="286"/>
        <v>2.5000000000003908E-3</v>
      </c>
      <c r="B646" s="5">
        <v>-2.5499999999999998</v>
      </c>
      <c r="C646" s="75">
        <v>3.21</v>
      </c>
      <c r="D646" s="75">
        <v>0.06</v>
      </c>
      <c r="G646" s="20"/>
      <c r="H646" s="85"/>
      <c r="I646" s="21"/>
      <c r="U646" s="20">
        <f t="shared" si="287"/>
        <v>-0.14930958753455287</v>
      </c>
      <c r="V646" s="20">
        <f t="shared" si="287"/>
        <v>-0.14698950010451003</v>
      </c>
      <c r="W646" s="21">
        <f t="shared" si="279"/>
        <v>4.758</v>
      </c>
      <c r="X646" s="21">
        <f t="shared" si="281"/>
        <v>4.7384999999999993</v>
      </c>
      <c r="Y646" s="26">
        <f t="shared" si="282"/>
        <v>4.5618333333333343</v>
      </c>
      <c r="Z646" s="26">
        <f t="shared" si="283"/>
        <v>-0.17666666666666497</v>
      </c>
      <c r="AA646" s="65">
        <f t="shared" si="284"/>
        <v>-0.19616666666666571</v>
      </c>
      <c r="AI646" s="20"/>
      <c r="AJ646" s="20"/>
      <c r="AK646" s="21"/>
      <c r="AO646" s="9"/>
      <c r="AP646" s="38"/>
      <c r="AQ646" s="9"/>
      <c r="AR646" s="9"/>
      <c r="AS646" s="9"/>
      <c r="AT646" s="9"/>
      <c r="AU646" s="9"/>
      <c r="AV646" s="9"/>
      <c r="AW646" s="9"/>
      <c r="AX646" s="9"/>
      <c r="BA646" s="9"/>
      <c r="BB646" s="9"/>
      <c r="BC646" s="9"/>
      <c r="BD646" s="38"/>
      <c r="BE646" s="9"/>
      <c r="BF646" s="9"/>
      <c r="BG646" s="9"/>
      <c r="BH646" s="9"/>
      <c r="BI646" s="9"/>
    </row>
    <row r="647" spans="1:61">
      <c r="A647" s="70">
        <f t="shared" si="286"/>
        <v>2.4999999999999467E-3</v>
      </c>
      <c r="B647" s="5">
        <v>-2.5474999999999999</v>
      </c>
      <c r="C647" s="75">
        <v>3.18</v>
      </c>
      <c r="D647" s="75">
        <v>7.0000000000000007E-2</v>
      </c>
      <c r="G647" s="20"/>
      <c r="H647" s="85"/>
      <c r="I647" s="21"/>
      <c r="U647" s="20">
        <f t="shared" si="287"/>
        <v>-0.14466941267446673</v>
      </c>
      <c r="V647" s="20">
        <f t="shared" si="287"/>
        <v>-0.1423493252444239</v>
      </c>
      <c r="W647" s="21">
        <f t="shared" si="279"/>
        <v>4.79</v>
      </c>
      <c r="X647" s="21">
        <f t="shared" si="281"/>
        <v>4.8066666666666675</v>
      </c>
      <c r="Y647" s="26">
        <f t="shared" si="282"/>
        <v>4.407111111111111</v>
      </c>
      <c r="Z647" s="26">
        <f t="shared" si="283"/>
        <v>-0.39955555555555655</v>
      </c>
      <c r="AA647" s="65">
        <f t="shared" si="284"/>
        <v>-0.38288888888888906</v>
      </c>
      <c r="AI647" s="20"/>
      <c r="AJ647" s="20"/>
      <c r="AK647" s="21"/>
      <c r="AO647" s="9"/>
      <c r="AP647" s="38"/>
      <c r="AQ647" s="9"/>
      <c r="AR647" s="9"/>
      <c r="AS647" s="9"/>
      <c r="AT647" s="9"/>
      <c r="AU647" s="9"/>
      <c r="AV647" s="9"/>
      <c r="AW647" s="9"/>
      <c r="AX647" s="9"/>
      <c r="BA647" s="9"/>
      <c r="BB647" s="9"/>
      <c r="BC647" s="9"/>
      <c r="BD647" s="38"/>
      <c r="BE647" s="9"/>
      <c r="BF647" s="9"/>
      <c r="BG647" s="9"/>
      <c r="BH647" s="9"/>
      <c r="BI647" s="9"/>
    </row>
    <row r="648" spans="1:61">
      <c r="A648" s="70">
        <f t="shared" si="286"/>
        <v>2.4999999999999467E-3</v>
      </c>
      <c r="B648" s="5">
        <v>-2.5449999999999999</v>
      </c>
      <c r="C648" s="75">
        <v>3.27</v>
      </c>
      <c r="D648" s="75">
        <v>0.06</v>
      </c>
      <c r="G648" s="20"/>
      <c r="H648" s="85"/>
      <c r="I648" s="21"/>
      <c r="U648" s="20">
        <f t="shared" si="287"/>
        <v>-0.14002923781438059</v>
      </c>
      <c r="V648" s="20">
        <f t="shared" si="287"/>
        <v>-0.13770915038433776</v>
      </c>
      <c r="W648" s="21">
        <f t="shared" si="279"/>
        <v>4.8720000000000008</v>
      </c>
      <c r="X648" s="21">
        <f t="shared" si="281"/>
        <v>4.6859999999999999</v>
      </c>
      <c r="Y648" s="26">
        <f t="shared" si="282"/>
        <v>4.2615555555555567</v>
      </c>
      <c r="Z648" s="26">
        <f t="shared" si="283"/>
        <v>-0.42444444444444329</v>
      </c>
      <c r="AA648" s="65">
        <f t="shared" si="284"/>
        <v>-0.61044444444444412</v>
      </c>
      <c r="AI648" s="20"/>
      <c r="AJ648" s="20"/>
      <c r="AK648" s="21"/>
      <c r="AO648" s="9"/>
      <c r="AP648" s="38"/>
      <c r="AQ648" s="9"/>
      <c r="AR648" s="9"/>
      <c r="AS648" s="9"/>
      <c r="AT648" s="9"/>
      <c r="AU648" s="9"/>
      <c r="AV648" s="9"/>
      <c r="AW648" s="9"/>
      <c r="AX648" s="9"/>
      <c r="BA648" s="9"/>
      <c r="BB648" s="9"/>
      <c r="BC648" s="9"/>
      <c r="BD648" s="38"/>
      <c r="BE648" s="9"/>
      <c r="BF648" s="9"/>
      <c r="BG648" s="9"/>
      <c r="BH648" s="9"/>
      <c r="BI648" s="9"/>
    </row>
    <row r="649" spans="1:61">
      <c r="A649" s="70">
        <f t="shared" si="286"/>
        <v>2.4999999999999467E-3</v>
      </c>
      <c r="B649" s="5">
        <v>-2.5425</v>
      </c>
      <c r="C649" s="75">
        <v>3.35</v>
      </c>
      <c r="D649" s="75">
        <v>0.08</v>
      </c>
      <c r="G649" s="20"/>
      <c r="H649" s="85"/>
      <c r="I649" s="21"/>
      <c r="U649" s="20">
        <f t="shared" si="287"/>
        <v>-0.13538906295429445</v>
      </c>
      <c r="V649" s="20">
        <f t="shared" si="287"/>
        <v>-0.13306897552425162</v>
      </c>
      <c r="W649" s="21">
        <f t="shared" si="279"/>
        <v>4.3959999999999999</v>
      </c>
      <c r="X649" s="21">
        <f t="shared" si="281"/>
        <v>4.3101666666666674</v>
      </c>
      <c r="Y649" s="26">
        <f t="shared" si="282"/>
        <v>4.1595000000000004</v>
      </c>
      <c r="Z649" s="26">
        <f t="shared" si="283"/>
        <v>-0.15066666666666695</v>
      </c>
      <c r="AA649" s="65">
        <f t="shared" si="284"/>
        <v>-0.23649999999999949</v>
      </c>
      <c r="AI649" s="20"/>
      <c r="AJ649" s="20"/>
      <c r="AK649" s="21"/>
      <c r="AO649" s="9"/>
      <c r="AP649" s="38"/>
      <c r="AQ649" s="9"/>
      <c r="AR649" s="9"/>
      <c r="AS649" s="9"/>
      <c r="AT649" s="9"/>
      <c r="AU649" s="9"/>
      <c r="AV649" s="9"/>
      <c r="AW649" s="9"/>
      <c r="AX649" s="9"/>
      <c r="BA649" s="9"/>
      <c r="BB649" s="9"/>
      <c r="BC649" s="9"/>
      <c r="BD649" s="38"/>
      <c r="BE649" s="9"/>
      <c r="BF649" s="9"/>
      <c r="BG649" s="9"/>
      <c r="BH649" s="9"/>
      <c r="BI649" s="9"/>
    </row>
    <row r="650" spans="1:61">
      <c r="A650" s="70">
        <f t="shared" si="286"/>
        <v>2.4999999999999467E-3</v>
      </c>
      <c r="B650" s="5">
        <v>-2.54</v>
      </c>
      <c r="C650" s="75">
        <v>3.63</v>
      </c>
      <c r="D650" s="75">
        <v>7.0000000000000007E-2</v>
      </c>
      <c r="G650" s="20"/>
      <c r="H650" s="85"/>
      <c r="I650" s="21"/>
      <c r="U650" s="20">
        <f t="shared" si="287"/>
        <v>-0.13074888809420832</v>
      </c>
      <c r="V650" s="20">
        <f t="shared" si="287"/>
        <v>-0.12842880066416548</v>
      </c>
      <c r="W650" s="21">
        <f t="shared" si="279"/>
        <v>3.6625000000000005</v>
      </c>
      <c r="X650" s="21">
        <f t="shared" si="281"/>
        <v>3.7428333333333335</v>
      </c>
      <c r="Y650" s="26">
        <f t="shared" si="282"/>
        <v>4.0924444444444443</v>
      </c>
      <c r="Z650" s="26">
        <f t="shared" si="283"/>
        <v>0.34961111111111087</v>
      </c>
      <c r="AA650" s="65">
        <f t="shared" si="284"/>
        <v>0.4299444444444438</v>
      </c>
      <c r="AI650" s="20"/>
      <c r="AJ650" s="20"/>
      <c r="AK650" s="21"/>
      <c r="AO650" s="9"/>
      <c r="AP650" s="38"/>
      <c r="AQ650" s="9"/>
      <c r="AR650" s="9"/>
      <c r="AS650" s="9"/>
      <c r="AT650" s="9"/>
      <c r="AU650" s="9"/>
      <c r="AV650" s="9"/>
      <c r="AW650" s="9"/>
      <c r="AX650" s="9"/>
      <c r="BA650" s="9"/>
      <c r="BB650" s="9"/>
      <c r="BC650" s="9"/>
      <c r="BD650" s="38"/>
      <c r="BE650" s="9"/>
      <c r="BF650" s="9"/>
      <c r="BG650" s="9"/>
      <c r="BH650" s="9"/>
      <c r="BI650" s="9"/>
    </row>
    <row r="651" spans="1:61">
      <c r="A651" s="70">
        <f t="shared" si="286"/>
        <v>2.4999999999999467E-3</v>
      </c>
      <c r="B651" s="5">
        <v>-2.5375000000000001</v>
      </c>
      <c r="C651" s="75">
        <v>3.74</v>
      </c>
      <c r="D651" s="75">
        <v>0.05</v>
      </c>
      <c r="G651" s="20"/>
      <c r="H651" s="85"/>
      <c r="I651" s="21"/>
      <c r="U651" s="20">
        <f t="shared" si="287"/>
        <v>-0.12610871323412218</v>
      </c>
      <c r="V651" s="20">
        <f t="shared" si="287"/>
        <v>-0.12378862580407933</v>
      </c>
      <c r="W651" s="21">
        <f t="shared" si="279"/>
        <v>3.17</v>
      </c>
      <c r="X651" s="21">
        <f t="shared" si="281"/>
        <v>3.3981666666666666</v>
      </c>
      <c r="Y651" s="26">
        <f t="shared" si="282"/>
        <v>4.0013333333333332</v>
      </c>
      <c r="Z651" s="26">
        <f t="shared" si="283"/>
        <v>0.60316666666666663</v>
      </c>
      <c r="AA651" s="65">
        <f t="shared" si="284"/>
        <v>0.83133333333333326</v>
      </c>
      <c r="AI651" s="20"/>
      <c r="AJ651" s="20"/>
      <c r="AK651" s="21"/>
      <c r="AO651" s="9"/>
      <c r="AP651" s="38"/>
      <c r="AQ651" s="9"/>
      <c r="AR651" s="9"/>
      <c r="AS651" s="9"/>
      <c r="AT651" s="9"/>
      <c r="AU651" s="9"/>
      <c r="AV651" s="9"/>
      <c r="AW651" s="9"/>
      <c r="AX651" s="9"/>
      <c r="BA651" s="9"/>
      <c r="BB651" s="9"/>
      <c r="BC651" s="9"/>
      <c r="BD651" s="38"/>
      <c r="BE651" s="9"/>
      <c r="BF651" s="9"/>
      <c r="BG651" s="9"/>
      <c r="BH651" s="9"/>
      <c r="BI651" s="9"/>
    </row>
    <row r="652" spans="1:61">
      <c r="A652" s="70">
        <f t="shared" si="286"/>
        <v>2.4999999999999467E-3</v>
      </c>
      <c r="B652" s="5">
        <v>-2.5350000000000001</v>
      </c>
      <c r="C652" s="75">
        <v>3.73</v>
      </c>
      <c r="D652" s="75">
        <v>0.09</v>
      </c>
      <c r="G652" s="20"/>
      <c r="H652" s="85"/>
      <c r="I652" s="21"/>
      <c r="U652" s="20">
        <f t="shared" si="287"/>
        <v>-0.12146853837403603</v>
      </c>
      <c r="V652" s="20">
        <f t="shared" si="287"/>
        <v>-0.11914845094399318</v>
      </c>
      <c r="W652" s="21">
        <f t="shared" si="279"/>
        <v>3.3619999999999997</v>
      </c>
      <c r="X652" s="21">
        <f t="shared" si="281"/>
        <v>3.4298333333333333</v>
      </c>
      <c r="Y652" s="26">
        <f t="shared" si="282"/>
        <v>3.8960555555555558</v>
      </c>
      <c r="Z652" s="26">
        <f t="shared" si="283"/>
        <v>0.46622222222222254</v>
      </c>
      <c r="AA652" s="65">
        <f t="shared" si="284"/>
        <v>0.53405555555555617</v>
      </c>
      <c r="AI652" s="20"/>
      <c r="AJ652" s="20"/>
      <c r="AK652" s="21"/>
      <c r="AO652" s="9"/>
      <c r="AP652" s="38"/>
      <c r="AQ652" s="9"/>
      <c r="AR652" s="9"/>
      <c r="AS652" s="9"/>
      <c r="AT652" s="9"/>
      <c r="AU652" s="9"/>
      <c r="AV652" s="9"/>
      <c r="AW652" s="9"/>
      <c r="AX652" s="9"/>
      <c r="BA652" s="9"/>
      <c r="BB652" s="9"/>
      <c r="BC652" s="9"/>
      <c r="BD652" s="38"/>
      <c r="BE652" s="9"/>
      <c r="BF652" s="9"/>
      <c r="BG652" s="9"/>
      <c r="BH652" s="9"/>
      <c r="BI652" s="9"/>
    </row>
    <row r="653" spans="1:61">
      <c r="A653" s="70">
        <f t="shared" si="286"/>
        <v>2.4999999999999467E-3</v>
      </c>
      <c r="B653" s="5">
        <v>-2.5325000000000002</v>
      </c>
      <c r="C653" s="75">
        <v>3.93</v>
      </c>
      <c r="D653" s="75">
        <v>0.04</v>
      </c>
      <c r="G653" s="20"/>
      <c r="H653" s="85"/>
      <c r="I653" s="21"/>
      <c r="U653" s="20">
        <f t="shared" si="287"/>
        <v>-0.11682836351394987</v>
      </c>
      <c r="V653" s="20">
        <f t="shared" si="287"/>
        <v>-0.11450827608390703</v>
      </c>
      <c r="W653" s="21">
        <f t="shared" si="279"/>
        <v>3.7574999999999998</v>
      </c>
      <c r="X653" s="21">
        <f t="shared" si="281"/>
        <v>3.7278333333333329</v>
      </c>
      <c r="Y653" s="26">
        <f t="shared" si="282"/>
        <v>3.7789444444444444</v>
      </c>
      <c r="Z653" s="26">
        <f t="shared" si="283"/>
        <v>5.1111111111111551E-2</v>
      </c>
      <c r="AA653" s="65">
        <f t="shared" si="284"/>
        <v>2.1444444444444599E-2</v>
      </c>
      <c r="AI653" s="20"/>
      <c r="AJ653" s="20"/>
      <c r="AK653" s="21"/>
      <c r="AO653" s="9"/>
      <c r="AP653" s="38"/>
      <c r="AQ653" s="9"/>
      <c r="AR653" s="9"/>
      <c r="AS653" s="9"/>
      <c r="AT653" s="9"/>
      <c r="AU653" s="9"/>
      <c r="AV653" s="9"/>
      <c r="AW653" s="9"/>
      <c r="AX653" s="9"/>
      <c r="BA653" s="9"/>
      <c r="BB653" s="9"/>
      <c r="BC653" s="9"/>
      <c r="BD653" s="38"/>
      <c r="BE653" s="9"/>
      <c r="BF653" s="9"/>
      <c r="BG653" s="9"/>
      <c r="BH653" s="9"/>
      <c r="BI653" s="9"/>
    </row>
    <row r="654" spans="1:61">
      <c r="A654" s="70">
        <f t="shared" si="286"/>
        <v>2.5000000000003908E-3</v>
      </c>
      <c r="B654" s="5">
        <v>-2.5299999999999998</v>
      </c>
      <c r="C654" s="75">
        <v>3.89</v>
      </c>
      <c r="D654" s="75">
        <v>0.06</v>
      </c>
      <c r="G654" s="20"/>
      <c r="H654" s="85"/>
      <c r="I654" s="21"/>
      <c r="U654" s="20">
        <f t="shared" si="287"/>
        <v>-0.11218818865386372</v>
      </c>
      <c r="V654" s="20">
        <f t="shared" si="287"/>
        <v>-0.10986810122382087</v>
      </c>
      <c r="W654" s="21">
        <f t="shared" si="279"/>
        <v>4.0640000000000001</v>
      </c>
      <c r="X654" s="21">
        <f t="shared" si="281"/>
        <v>3.9198333333333331</v>
      </c>
      <c r="Y654" s="26">
        <f t="shared" si="282"/>
        <v>3.7360555555555552</v>
      </c>
      <c r="Z654" s="26">
        <f t="shared" si="283"/>
        <v>-0.18377777777777782</v>
      </c>
      <c r="AA654" s="65">
        <f t="shared" si="284"/>
        <v>-0.32794444444444482</v>
      </c>
      <c r="AI654" s="20"/>
      <c r="AJ654" s="20"/>
      <c r="AK654" s="21"/>
      <c r="AO654" s="9"/>
      <c r="AP654" s="38"/>
      <c r="AQ654" s="9"/>
      <c r="AR654" s="9"/>
      <c r="AS654" s="9"/>
      <c r="AT654" s="9"/>
      <c r="AU654" s="9"/>
      <c r="AV654" s="9"/>
      <c r="AW654" s="9"/>
      <c r="AX654" s="9"/>
      <c r="BA654" s="9"/>
      <c r="BB654" s="9"/>
      <c r="BC654" s="9"/>
      <c r="BD654" s="38"/>
      <c r="BE654" s="9"/>
      <c r="BF654" s="9"/>
      <c r="BG654" s="9"/>
      <c r="BH654" s="9"/>
      <c r="BI654" s="9"/>
    </row>
    <row r="655" spans="1:61">
      <c r="A655" s="70">
        <f t="shared" si="286"/>
        <v>2.4999999999999467E-3</v>
      </c>
      <c r="B655" s="5">
        <v>-2.5274999999999999</v>
      </c>
      <c r="C655" s="75">
        <v>4.03</v>
      </c>
      <c r="D655" s="75">
        <v>0.04</v>
      </c>
      <c r="G655" s="20"/>
      <c r="H655" s="85"/>
      <c r="I655" s="21"/>
      <c r="U655" s="20">
        <f t="shared" si="287"/>
        <v>-0.10754801379377757</v>
      </c>
      <c r="V655" s="20">
        <f t="shared" si="287"/>
        <v>-0.10522792636373472</v>
      </c>
      <c r="W655" s="21">
        <f t="shared" si="279"/>
        <v>3.9379999999999997</v>
      </c>
      <c r="X655" s="21">
        <f t="shared" si="281"/>
        <v>3.9481666666666659</v>
      </c>
      <c r="Y655" s="26">
        <f t="shared" si="282"/>
        <v>3.7818888888888895</v>
      </c>
      <c r="Z655" s="26">
        <f t="shared" si="283"/>
        <v>-0.16627777777777641</v>
      </c>
      <c r="AA655" s="65">
        <f t="shared" si="284"/>
        <v>-0.1561111111111102</v>
      </c>
      <c r="AI655" s="20"/>
      <c r="AJ655" s="20"/>
      <c r="AK655" s="21"/>
      <c r="AO655" s="9"/>
      <c r="AP655" s="38"/>
      <c r="AQ655" s="9"/>
      <c r="AR655" s="9"/>
      <c r="AS655" s="9"/>
      <c r="AT655" s="9"/>
      <c r="AU655" s="9"/>
      <c r="AV655" s="9"/>
      <c r="AW655" s="9"/>
      <c r="AX655" s="9"/>
      <c r="BA655" s="9"/>
      <c r="BB655" s="9"/>
      <c r="BC655" s="9"/>
      <c r="BD655" s="38"/>
      <c r="BE655" s="9"/>
      <c r="BF655" s="9"/>
      <c r="BG655" s="9"/>
      <c r="BH655" s="9"/>
      <c r="BI655" s="9"/>
    </row>
    <row r="656" spans="1:61">
      <c r="A656" s="70">
        <f t="shared" si="286"/>
        <v>2.4999999999999467E-3</v>
      </c>
      <c r="B656" s="5">
        <v>-2.5249999999999999</v>
      </c>
      <c r="C656" s="75">
        <v>4.13</v>
      </c>
      <c r="D656" s="75">
        <v>0.03</v>
      </c>
      <c r="G656" s="20"/>
      <c r="H656" s="85"/>
      <c r="I656" s="21"/>
      <c r="U656" s="20">
        <f t="shared" si="287"/>
        <v>-0.10290783893369142</v>
      </c>
      <c r="V656" s="20">
        <f t="shared" si="287"/>
        <v>-0.10058775150364857</v>
      </c>
      <c r="W656" s="21">
        <f t="shared" si="279"/>
        <v>3.8424999999999998</v>
      </c>
      <c r="X656" s="21">
        <f t="shared" si="281"/>
        <v>3.8661666666666665</v>
      </c>
      <c r="Y656" s="26">
        <f t="shared" si="282"/>
        <v>3.8556666666666666</v>
      </c>
      <c r="Z656" s="26">
        <f t="shared" si="283"/>
        <v>-1.0499999999999954E-2</v>
      </c>
      <c r="AA656" s="65">
        <f t="shared" si="284"/>
        <v>1.3166666666666771E-2</v>
      </c>
      <c r="AI656" s="20"/>
      <c r="AJ656" s="20"/>
      <c r="AK656" s="21"/>
      <c r="AO656" s="9"/>
      <c r="AP656" s="38"/>
      <c r="AQ656" s="9"/>
      <c r="AR656" s="9"/>
      <c r="AS656" s="9"/>
      <c r="AT656" s="9"/>
      <c r="AU656" s="9"/>
      <c r="AV656" s="9"/>
      <c r="AW656" s="9"/>
      <c r="AX656" s="9"/>
      <c r="BA656" s="9"/>
      <c r="BB656" s="9"/>
      <c r="BC656" s="9"/>
      <c r="BD656" s="38"/>
      <c r="BE656" s="9"/>
      <c r="BF656" s="9"/>
      <c r="BG656" s="9"/>
      <c r="BH656" s="9"/>
      <c r="BI656" s="9"/>
    </row>
    <row r="657" spans="1:61">
      <c r="A657" s="70">
        <f t="shared" si="286"/>
        <v>2.4999999999999467E-3</v>
      </c>
      <c r="B657" s="5">
        <v>-2.5225</v>
      </c>
      <c r="C657" s="75">
        <v>4.0599999999999996</v>
      </c>
      <c r="D657" s="75">
        <v>0.06</v>
      </c>
      <c r="G657" s="20"/>
      <c r="H657" s="85"/>
      <c r="I657" s="21"/>
      <c r="U657" s="20">
        <f t="shared" si="287"/>
        <v>-9.8267664073605265E-2</v>
      </c>
      <c r="V657" s="20">
        <f t="shared" si="287"/>
        <v>-9.5947576643562418E-2</v>
      </c>
      <c r="W657" s="21">
        <f t="shared" si="279"/>
        <v>3.8180000000000001</v>
      </c>
      <c r="X657" s="21">
        <f t="shared" si="281"/>
        <v>3.890166666666667</v>
      </c>
      <c r="Y657" s="26">
        <f t="shared" si="282"/>
        <v>3.9332222222222222</v>
      </c>
      <c r="Z657" s="26">
        <f t="shared" si="283"/>
        <v>4.3055555555555181E-2</v>
      </c>
      <c r="AA657" s="65">
        <f t="shared" si="284"/>
        <v>0.11522222222222211</v>
      </c>
      <c r="AI657" s="20"/>
      <c r="AJ657" s="20"/>
      <c r="AK657" s="21"/>
      <c r="AO657" s="9"/>
      <c r="AP657" s="38"/>
      <c r="AQ657" s="9"/>
      <c r="AR657" s="9"/>
      <c r="AS657" s="9"/>
      <c r="AT657" s="9"/>
      <c r="AU657" s="9"/>
      <c r="AV657" s="9"/>
      <c r="AW657" s="9"/>
      <c r="AX657" s="9"/>
      <c r="BA657" s="9"/>
      <c r="BB657" s="9"/>
      <c r="BC657" s="9"/>
      <c r="BD657" s="38"/>
      <c r="BE657" s="9"/>
      <c r="BF657" s="9"/>
      <c r="BG657" s="9"/>
      <c r="BH657" s="9"/>
      <c r="BI657" s="9"/>
    </row>
    <row r="658" spans="1:61">
      <c r="A658" s="70">
        <f t="shared" si="286"/>
        <v>2.4999999999999467E-3</v>
      </c>
      <c r="B658" s="5">
        <v>-2.52</v>
      </c>
      <c r="C658" s="75">
        <v>4.13</v>
      </c>
      <c r="D658" s="75">
        <v>7.0000000000000007E-2</v>
      </c>
      <c r="G658" s="20"/>
      <c r="H658" s="85"/>
      <c r="I658" s="21"/>
      <c r="U658" s="20">
        <f t="shared" si="287"/>
        <v>-9.3627489213519113E-2</v>
      </c>
      <c r="V658" s="20">
        <f t="shared" si="287"/>
        <v>-9.1307401783476266E-2</v>
      </c>
      <c r="W658" s="21">
        <f t="shared" si="279"/>
        <v>4.01</v>
      </c>
      <c r="X658" s="21">
        <f t="shared" si="281"/>
        <v>3.9676666666666662</v>
      </c>
      <c r="Y658" s="26">
        <f t="shared" si="282"/>
        <v>3.9743888888888881</v>
      </c>
      <c r="Z658" s="26">
        <f t="shared" si="283"/>
        <v>6.722222222221852E-3</v>
      </c>
      <c r="AA658" s="65">
        <f t="shared" si="284"/>
        <v>-3.5611111111111704E-2</v>
      </c>
      <c r="AI658" s="20"/>
      <c r="AJ658" s="20"/>
      <c r="AK658" s="21"/>
      <c r="AO658" s="9"/>
      <c r="AP658" s="38"/>
      <c r="AQ658" s="9"/>
      <c r="AR658" s="9"/>
      <c r="AS658" s="9"/>
      <c r="AT658" s="9"/>
      <c r="AU658" s="9"/>
      <c r="AV658" s="9"/>
      <c r="AW658" s="9"/>
      <c r="AX658" s="9"/>
      <c r="BA658" s="9"/>
      <c r="BB658" s="9"/>
      <c r="BC658" s="9"/>
      <c r="BD658" s="38"/>
      <c r="BE658" s="9"/>
      <c r="BF658" s="9"/>
      <c r="BG658" s="9"/>
      <c r="BH658" s="9"/>
      <c r="BI658" s="9"/>
    </row>
    <row r="659" spans="1:61">
      <c r="A659" s="70">
        <f t="shared" si="286"/>
        <v>2.4999999999999467E-3</v>
      </c>
      <c r="B659" s="5">
        <v>-2.5175000000000001</v>
      </c>
      <c r="C659" s="75">
        <v>4.12</v>
      </c>
      <c r="D659" s="75">
        <v>7.0000000000000007E-2</v>
      </c>
      <c r="G659" s="20"/>
      <c r="H659" s="85"/>
      <c r="I659" s="21"/>
      <c r="U659" s="20">
        <f t="shared" si="287"/>
        <v>-8.8987314353432961E-2</v>
      </c>
      <c r="V659" s="20">
        <f t="shared" si="287"/>
        <v>-8.6667226923390114E-2</v>
      </c>
      <c r="W659" s="21">
        <f t="shared" si="279"/>
        <v>4.0749999999999993</v>
      </c>
      <c r="X659" s="21">
        <f t="shared" si="281"/>
        <v>3.9729999999999994</v>
      </c>
      <c r="Y659" s="26">
        <f t="shared" si="282"/>
        <v>4.0166111111111107</v>
      </c>
      <c r="Z659" s="26">
        <f t="shared" si="283"/>
        <v>4.3611111111111267E-2</v>
      </c>
      <c r="AA659" s="65">
        <f t="shared" si="284"/>
        <v>-5.8388888888888602E-2</v>
      </c>
      <c r="AI659" s="20"/>
      <c r="AJ659" s="20"/>
      <c r="AK659" s="21"/>
      <c r="AO659" s="9"/>
      <c r="AP659" s="38"/>
      <c r="AQ659" s="9"/>
      <c r="AR659" s="9"/>
      <c r="AS659" s="9"/>
      <c r="AT659" s="9"/>
      <c r="AU659" s="9"/>
      <c r="AV659" s="9"/>
      <c r="AW659" s="9"/>
      <c r="AX659" s="9"/>
      <c r="BA659" s="9"/>
      <c r="BB659" s="9"/>
      <c r="BC659" s="9"/>
      <c r="BD659" s="38"/>
      <c r="BE659" s="9"/>
      <c r="BF659" s="9"/>
      <c r="BG659" s="9"/>
      <c r="BH659" s="9"/>
      <c r="BI659" s="9"/>
    </row>
    <row r="660" spans="1:61">
      <c r="A660" s="70">
        <f t="shared" si="286"/>
        <v>2.4999999999999467E-3</v>
      </c>
      <c r="B660" s="5">
        <v>-2.5150000000000001</v>
      </c>
      <c r="C660" s="75">
        <v>3.89</v>
      </c>
      <c r="D660" s="75">
        <v>7.0000000000000007E-2</v>
      </c>
      <c r="G660" s="20"/>
      <c r="H660" s="85"/>
      <c r="I660" s="21"/>
      <c r="U660" s="20">
        <f t="shared" ref="U660:V675" si="288">U659 + 0.00464017486008615</f>
        <v>-8.4347139493346809E-2</v>
      </c>
      <c r="V660" s="20">
        <f t="shared" si="288"/>
        <v>-8.2027052063303962E-2</v>
      </c>
      <c r="W660" s="21">
        <f t="shared" si="279"/>
        <v>3.8339999999999996</v>
      </c>
      <c r="X660" s="21">
        <f t="shared" si="281"/>
        <v>3.989666666666666</v>
      </c>
      <c r="Y660" s="26">
        <f t="shared" si="282"/>
        <v>4.0782222222222222</v>
      </c>
      <c r="Z660" s="26">
        <f t="shared" si="283"/>
        <v>8.8555555555556165E-2</v>
      </c>
      <c r="AA660" s="65">
        <f t="shared" si="284"/>
        <v>0.24422222222222256</v>
      </c>
      <c r="AI660" s="20"/>
      <c r="AJ660" s="20"/>
      <c r="AK660" s="21"/>
      <c r="AO660" s="9"/>
      <c r="AP660" s="38"/>
      <c r="AQ660" s="9"/>
      <c r="AR660" s="9"/>
      <c r="AS660" s="9"/>
      <c r="AT660" s="9"/>
      <c r="AU660" s="9"/>
      <c r="AV660" s="9"/>
      <c r="AW660" s="9"/>
      <c r="AX660" s="9"/>
      <c r="BA660" s="9"/>
      <c r="BB660" s="9"/>
      <c r="BC660" s="9"/>
      <c r="BD660" s="38"/>
      <c r="BE660" s="9"/>
      <c r="BF660" s="9"/>
      <c r="BG660" s="9"/>
      <c r="BH660" s="9"/>
      <c r="BI660" s="9"/>
    </row>
    <row r="661" spans="1:61">
      <c r="A661" s="70">
        <f t="shared" si="286"/>
        <v>2.4999999999999467E-3</v>
      </c>
      <c r="B661" s="5">
        <v>-2.5125000000000002</v>
      </c>
      <c r="C661" s="75">
        <v>3.76</v>
      </c>
      <c r="D661" s="75">
        <v>0.09</v>
      </c>
      <c r="G661" s="20"/>
      <c r="H661" s="85"/>
      <c r="I661" s="21"/>
      <c r="U661" s="20">
        <f t="shared" si="288"/>
        <v>-7.9706964633260657E-2</v>
      </c>
      <c r="V661" s="20">
        <f t="shared" si="288"/>
        <v>-7.738687720321781E-2</v>
      </c>
      <c r="W661" s="21">
        <f t="shared" si="279"/>
        <v>4.0599999999999996</v>
      </c>
      <c r="X661" s="21">
        <f t="shared" si="281"/>
        <v>4.0073333333333325</v>
      </c>
      <c r="Y661" s="26">
        <f t="shared" si="282"/>
        <v>4.1503888888888874</v>
      </c>
      <c r="Z661" s="26">
        <f t="shared" si="283"/>
        <v>0.14305555555555483</v>
      </c>
      <c r="AA661" s="65">
        <f t="shared" si="284"/>
        <v>9.0388888888887742E-2</v>
      </c>
      <c r="AI661" s="20"/>
      <c r="AJ661" s="20"/>
      <c r="AK661" s="21"/>
      <c r="AO661" s="9"/>
      <c r="AP661" s="38"/>
      <c r="AQ661" s="9"/>
      <c r="AR661" s="9"/>
      <c r="AS661" s="9"/>
      <c r="AT661" s="9"/>
      <c r="AU661" s="9"/>
      <c r="AV661" s="9"/>
      <c r="AW661" s="9"/>
      <c r="AX661" s="9"/>
      <c r="BA661" s="9"/>
      <c r="BB661" s="9"/>
      <c r="BC661" s="9"/>
      <c r="BD661" s="38"/>
      <c r="BE661" s="9"/>
      <c r="BF661" s="9"/>
      <c r="BG661" s="9"/>
      <c r="BH661" s="9"/>
      <c r="BI661" s="9"/>
    </row>
    <row r="662" spans="1:61">
      <c r="A662" s="70">
        <f t="shared" si="286"/>
        <v>2.5000000000003908E-3</v>
      </c>
      <c r="B662" s="5">
        <v>-2.5099999999999998</v>
      </c>
      <c r="C662" s="75">
        <v>3.65</v>
      </c>
      <c r="D662" s="75">
        <v>0.05</v>
      </c>
      <c r="G662" s="20"/>
      <c r="H662" s="85"/>
      <c r="I662" s="21"/>
      <c r="U662" s="20">
        <f t="shared" si="288"/>
        <v>-7.5066789773174505E-2</v>
      </c>
      <c r="V662" s="20">
        <f t="shared" si="288"/>
        <v>-7.2746702343131658E-2</v>
      </c>
      <c r="W662" s="21">
        <f t="shared" si="279"/>
        <v>4.1280000000000001</v>
      </c>
      <c r="X662" s="21">
        <f t="shared" si="281"/>
        <v>4.2106666666666657</v>
      </c>
      <c r="Y662" s="26">
        <f t="shared" si="282"/>
        <v>4.2103888888888887</v>
      </c>
      <c r="Z662" s="26">
        <f t="shared" si="283"/>
        <v>-2.7777777777693302E-4</v>
      </c>
      <c r="AA662" s="65">
        <f t="shared" si="284"/>
        <v>8.2388888888888623E-2</v>
      </c>
      <c r="AI662" s="20"/>
      <c r="AJ662" s="20"/>
      <c r="AK662" s="21"/>
      <c r="AO662" s="9"/>
      <c r="AP662" s="38"/>
      <c r="AQ662" s="9"/>
      <c r="AR662" s="9"/>
      <c r="AS662" s="9"/>
      <c r="AT662" s="9"/>
      <c r="AU662" s="9"/>
      <c r="AV662" s="9"/>
      <c r="AW662" s="9"/>
      <c r="AX662" s="9"/>
      <c r="BA662" s="9"/>
      <c r="BB662" s="9"/>
      <c r="BC662" s="9"/>
      <c r="BD662" s="38"/>
      <c r="BE662" s="9"/>
      <c r="BF662" s="9"/>
      <c r="BG662" s="9"/>
      <c r="BH662" s="9"/>
      <c r="BI662" s="9"/>
    </row>
    <row r="663" spans="1:61">
      <c r="A663" s="70">
        <f t="shared" si="286"/>
        <v>2.4999999999999467E-3</v>
      </c>
      <c r="B663" s="5">
        <v>-2.5074999999999998</v>
      </c>
      <c r="C663" s="75">
        <v>3.42</v>
      </c>
      <c r="D663" s="75">
        <v>0.06</v>
      </c>
      <c r="G663" s="20"/>
      <c r="H663" s="85"/>
      <c r="I663" s="21"/>
      <c r="U663" s="20">
        <f t="shared" si="288"/>
        <v>-7.0426614913088353E-2</v>
      </c>
      <c r="V663" s="20">
        <f t="shared" si="288"/>
        <v>-6.8106527483045506E-2</v>
      </c>
      <c r="W663" s="21">
        <f t="shared" ref="W663:W678" si="289">AVERAGEIFS(d18O,KyrBP,"&gt;"&amp;U663,KyrBP,"&lt;="&amp;U664)</f>
        <v>4.444</v>
      </c>
      <c r="X663" s="21">
        <f t="shared" si="281"/>
        <v>4.3548333333333327</v>
      </c>
      <c r="Y663" s="26">
        <f t="shared" si="282"/>
        <v>4.2531666666666661</v>
      </c>
      <c r="Z663" s="26">
        <f t="shared" si="283"/>
        <v>-0.10166666666666657</v>
      </c>
      <c r="AA663" s="65">
        <f t="shared" si="284"/>
        <v>-0.19083333333333385</v>
      </c>
      <c r="AI663" s="20"/>
      <c r="AJ663" s="20"/>
      <c r="AK663" s="21"/>
      <c r="AO663" s="9"/>
      <c r="AP663" s="38"/>
      <c r="AQ663" s="9"/>
      <c r="AR663" s="9"/>
      <c r="AS663" s="9"/>
      <c r="AT663" s="9"/>
      <c r="AU663" s="9"/>
      <c r="AV663" s="9"/>
      <c r="AW663" s="9"/>
      <c r="AX663" s="9"/>
      <c r="BA663" s="9"/>
      <c r="BB663" s="9"/>
      <c r="BC663" s="9"/>
      <c r="BD663" s="38"/>
      <c r="BE663" s="9"/>
      <c r="BF663" s="9"/>
      <c r="BG663" s="9"/>
      <c r="BH663" s="9"/>
      <c r="BI663" s="9"/>
    </row>
    <row r="664" spans="1:61">
      <c r="A664" s="70">
        <f t="shared" si="286"/>
        <v>2.4999999999999467E-3</v>
      </c>
      <c r="B664" s="5">
        <v>-2.5049999999999999</v>
      </c>
      <c r="C664" s="75">
        <v>3.48</v>
      </c>
      <c r="D664" s="75">
        <v>0.05</v>
      </c>
      <c r="G664" s="20"/>
      <c r="H664" s="85"/>
      <c r="I664" s="21"/>
      <c r="U664" s="20">
        <f t="shared" si="288"/>
        <v>-6.5786440053002201E-2</v>
      </c>
      <c r="V664" s="20">
        <f t="shared" si="288"/>
        <v>-6.3466352622959354E-2</v>
      </c>
      <c r="W664" s="21">
        <f t="shared" si="289"/>
        <v>4.4924999999999997</v>
      </c>
      <c r="X664" s="21">
        <f t="shared" si="281"/>
        <v>4.4761666666666668</v>
      </c>
      <c r="Y664" s="26">
        <f t="shared" si="282"/>
        <v>4.2895000000000003</v>
      </c>
      <c r="Z664" s="26">
        <f t="shared" si="283"/>
        <v>-0.18666666666666654</v>
      </c>
      <c r="AA664" s="65">
        <f t="shared" si="284"/>
        <v>-0.2029999999999994</v>
      </c>
      <c r="AI664" s="20"/>
      <c r="AJ664" s="20"/>
      <c r="AK664" s="21"/>
      <c r="AO664" s="9"/>
      <c r="AP664" s="38"/>
      <c r="AQ664" s="9"/>
      <c r="AR664" s="9"/>
      <c r="AS664" s="9"/>
      <c r="AT664" s="9"/>
      <c r="AU664" s="9"/>
      <c r="AV664" s="9"/>
      <c r="AW664" s="9"/>
      <c r="AX664" s="9"/>
      <c r="BA664" s="9"/>
      <c r="BB664" s="9"/>
      <c r="BC664" s="9"/>
      <c r="BD664" s="38"/>
      <c r="BE664" s="9"/>
      <c r="BF664" s="9"/>
      <c r="BG664" s="9"/>
      <c r="BH664" s="9"/>
      <c r="BI664" s="9"/>
    </row>
    <row r="665" spans="1:61">
      <c r="A665" s="70">
        <f t="shared" si="286"/>
        <v>2.4999999999999467E-3</v>
      </c>
      <c r="B665" s="5">
        <v>-2.5024999999999999</v>
      </c>
      <c r="C665" s="75">
        <v>3.35</v>
      </c>
      <c r="D665" s="75">
        <v>0.05</v>
      </c>
      <c r="G665" s="20"/>
      <c r="H665" s="85"/>
      <c r="I665" s="21"/>
      <c r="U665" s="20">
        <f t="shared" si="288"/>
        <v>-6.1146265192916049E-2</v>
      </c>
      <c r="V665" s="20">
        <f t="shared" si="288"/>
        <v>-5.8826177762873202E-2</v>
      </c>
      <c r="W665" s="21">
        <f t="shared" si="289"/>
        <v>4.492</v>
      </c>
      <c r="X665" s="21">
        <f t="shared" si="281"/>
        <v>4.4475000000000007</v>
      </c>
      <c r="Y665" s="26">
        <f t="shared" si="282"/>
        <v>4.363944444444444</v>
      </c>
      <c r="Z665" s="26">
        <f t="shared" si="283"/>
        <v>-8.3555555555556715E-2</v>
      </c>
      <c r="AA665" s="65">
        <f t="shared" si="284"/>
        <v>-0.12805555555555603</v>
      </c>
      <c r="AI665" s="20"/>
      <c r="AJ665" s="20"/>
      <c r="AK665" s="21"/>
      <c r="AO665" s="9"/>
      <c r="AP665" s="38"/>
      <c r="AQ665" s="9"/>
      <c r="AR665" s="9"/>
      <c r="AS665" s="9"/>
      <c r="AT665" s="9"/>
      <c r="AU665" s="9"/>
      <c r="AV665" s="9"/>
      <c r="AW665" s="9"/>
      <c r="AX665" s="9"/>
      <c r="BA665" s="9"/>
      <c r="BB665" s="9"/>
      <c r="BC665" s="9"/>
      <c r="BD665" s="38"/>
      <c r="BE665" s="9"/>
      <c r="BF665" s="9"/>
      <c r="BG665" s="9"/>
      <c r="BH665" s="9"/>
      <c r="BI665" s="9"/>
    </row>
    <row r="666" spans="1:61">
      <c r="A666" s="70">
        <f t="shared" si="286"/>
        <v>2.4999999999999467E-3</v>
      </c>
      <c r="B666" s="5">
        <v>-2.5</v>
      </c>
      <c r="C666" s="75">
        <v>3.18</v>
      </c>
      <c r="D666" s="75">
        <v>0.08</v>
      </c>
      <c r="G666" s="20"/>
      <c r="H666" s="85"/>
      <c r="I666" s="21"/>
      <c r="U666" s="20">
        <f t="shared" si="288"/>
        <v>-5.6506090332829897E-2</v>
      </c>
      <c r="V666" s="20">
        <f t="shared" si="288"/>
        <v>-5.418600290278705E-2</v>
      </c>
      <c r="W666" s="21">
        <f t="shared" si="289"/>
        <v>4.3579999999999997</v>
      </c>
      <c r="X666" s="21">
        <f t="shared" si="281"/>
        <v>4.415</v>
      </c>
      <c r="Y666" s="26">
        <f t="shared" si="282"/>
        <v>4.4139444444444438</v>
      </c>
      <c r="Z666" s="26">
        <f t="shared" si="283"/>
        <v>-1.0555555555562535E-3</v>
      </c>
      <c r="AA666" s="65">
        <f t="shared" si="284"/>
        <v>5.594444444444413E-2</v>
      </c>
      <c r="AI666" s="20"/>
      <c r="AJ666" s="20"/>
      <c r="AK666" s="21"/>
      <c r="AO666" s="9"/>
      <c r="AP666" s="38"/>
      <c r="AQ666" s="9"/>
      <c r="AR666" s="9"/>
      <c r="AS666" s="9"/>
      <c r="AT666" s="9"/>
      <c r="AU666" s="9"/>
      <c r="AV666" s="9"/>
      <c r="AW666" s="9"/>
      <c r="AX666" s="9"/>
      <c r="BA666" s="9"/>
      <c r="BB666" s="9"/>
      <c r="BC666" s="9"/>
      <c r="BD666" s="38"/>
      <c r="BE666" s="9"/>
      <c r="BF666" s="9"/>
      <c r="BG666" s="9"/>
      <c r="BH666" s="9"/>
      <c r="BI666" s="9"/>
    </row>
    <row r="667" spans="1:61">
      <c r="A667" s="70">
        <f t="shared" si="286"/>
        <v>2.4999999999999467E-3</v>
      </c>
      <c r="B667" s="5">
        <v>-2.4975000000000001</v>
      </c>
      <c r="C667" s="75">
        <v>3.43</v>
      </c>
      <c r="D667" s="75">
        <v>0.06</v>
      </c>
      <c r="G667" s="20"/>
      <c r="H667" s="85"/>
      <c r="I667" s="21"/>
      <c r="U667" s="20">
        <f t="shared" si="288"/>
        <v>-5.1865915472743745E-2</v>
      </c>
      <c r="V667" s="20">
        <f t="shared" si="288"/>
        <v>-4.9545828042700898E-2</v>
      </c>
      <c r="W667" s="21">
        <f t="shared" si="289"/>
        <v>4.3949999999999996</v>
      </c>
      <c r="X667" s="21">
        <f t="shared" si="281"/>
        <v>4.3850000000000007</v>
      </c>
      <c r="Y667" s="26">
        <f t="shared" si="282"/>
        <v>4.4697222222222219</v>
      </c>
      <c r="Z667" s="26">
        <f t="shared" si="283"/>
        <v>8.4722222222221255E-2</v>
      </c>
      <c r="AA667" s="65">
        <f t="shared" si="284"/>
        <v>7.4722222222222356E-2</v>
      </c>
      <c r="AI667" s="20"/>
      <c r="AJ667" s="20"/>
      <c r="AK667" s="21"/>
      <c r="AO667" s="9"/>
      <c r="AP667" s="38"/>
      <c r="AQ667" s="9"/>
      <c r="AR667" s="9"/>
      <c r="AS667" s="9"/>
      <c r="AT667" s="9"/>
      <c r="AU667" s="9"/>
      <c r="AV667" s="9"/>
      <c r="AW667" s="9"/>
      <c r="AX667" s="9"/>
      <c r="BA667" s="9"/>
      <c r="BB667" s="9"/>
      <c r="BC667" s="9"/>
      <c r="BD667" s="38"/>
      <c r="BE667" s="9"/>
      <c r="BF667" s="9"/>
      <c r="BG667" s="9"/>
      <c r="BH667" s="9"/>
      <c r="BI667" s="9"/>
    </row>
    <row r="668" spans="1:61">
      <c r="A668" s="70">
        <f t="shared" si="286"/>
        <v>2.4999999999999467E-3</v>
      </c>
      <c r="B668" s="5">
        <v>-2.4950000000000001</v>
      </c>
      <c r="C668" s="75">
        <v>3.62</v>
      </c>
      <c r="D668" s="75">
        <v>0.05</v>
      </c>
      <c r="G668" s="20"/>
      <c r="H668" s="85"/>
      <c r="I668" s="21"/>
      <c r="U668" s="20">
        <f t="shared" si="288"/>
        <v>-4.7225740612657593E-2</v>
      </c>
      <c r="V668" s="20">
        <f t="shared" si="288"/>
        <v>-4.4905653182614746E-2</v>
      </c>
      <c r="W668" s="21">
        <f t="shared" si="289"/>
        <v>4.4020000000000001</v>
      </c>
      <c r="X668" s="21">
        <f t="shared" si="281"/>
        <v>4.4336666666666664</v>
      </c>
      <c r="Y668" s="26">
        <f t="shared" si="282"/>
        <v>4.5034444444444448</v>
      </c>
      <c r="Z668" s="26">
        <f t="shared" si="283"/>
        <v>6.9777777777778383E-2</v>
      </c>
      <c r="AA668" s="65">
        <f t="shared" si="284"/>
        <v>0.10144444444444467</v>
      </c>
      <c r="AI668" s="20"/>
      <c r="AJ668" s="20"/>
      <c r="AK668" s="21"/>
      <c r="AO668" s="9"/>
      <c r="AP668" s="38"/>
      <c r="AQ668" s="9"/>
      <c r="AR668" s="9"/>
      <c r="AS668" s="9"/>
      <c r="AT668" s="9"/>
      <c r="AU668" s="9"/>
      <c r="AV668" s="9"/>
      <c r="AW668" s="9"/>
      <c r="AX668" s="9"/>
      <c r="BA668" s="9"/>
      <c r="BB668" s="9"/>
      <c r="BC668" s="9"/>
      <c r="BD668" s="38"/>
      <c r="BE668" s="9"/>
      <c r="BF668" s="9"/>
      <c r="BG668" s="9"/>
      <c r="BH668" s="9"/>
      <c r="BI668" s="9"/>
    </row>
    <row r="669" spans="1:61">
      <c r="A669" s="70">
        <f t="shared" si="286"/>
        <v>2.4999999999999467E-3</v>
      </c>
      <c r="B669" s="5">
        <v>-2.4925000000000002</v>
      </c>
      <c r="C669" s="75">
        <v>3.65</v>
      </c>
      <c r="D669" s="75">
        <v>0.09</v>
      </c>
      <c r="G669" s="20"/>
      <c r="H669" s="85"/>
      <c r="I669" s="21"/>
      <c r="U669" s="20">
        <f t="shared" si="288"/>
        <v>-4.2585565752571442E-2</v>
      </c>
      <c r="V669" s="20">
        <f t="shared" si="288"/>
        <v>-4.0265478322528594E-2</v>
      </c>
      <c r="W669" s="21">
        <f t="shared" si="289"/>
        <v>4.5039999999999996</v>
      </c>
      <c r="X669" s="21">
        <f t="shared" si="281"/>
        <v>4.4719999999999995</v>
      </c>
      <c r="Y669" s="26">
        <f t="shared" si="282"/>
        <v>4.5476111111111113</v>
      </c>
      <c r="Z669" s="26">
        <f t="shared" si="283"/>
        <v>7.561111111111174E-2</v>
      </c>
      <c r="AA669" s="65">
        <f t="shared" si="284"/>
        <v>4.3611111111111711E-2</v>
      </c>
      <c r="AI669" s="20"/>
      <c r="AJ669" s="20"/>
      <c r="AK669" s="21"/>
      <c r="AO669" s="9"/>
      <c r="AP669" s="38"/>
      <c r="AQ669" s="9"/>
      <c r="AR669" s="9"/>
      <c r="AS669" s="9"/>
      <c r="AT669" s="9"/>
      <c r="AU669" s="9"/>
      <c r="AV669" s="9"/>
      <c r="AW669" s="9"/>
      <c r="AX669" s="9"/>
      <c r="BA669" s="9"/>
      <c r="BB669" s="9"/>
      <c r="BC669" s="9"/>
      <c r="BD669" s="38"/>
      <c r="BE669" s="9"/>
      <c r="BF669" s="9"/>
      <c r="BG669" s="9"/>
      <c r="BH669" s="9"/>
      <c r="BI669" s="9"/>
    </row>
    <row r="670" spans="1:61">
      <c r="A670" s="70">
        <f t="shared" si="286"/>
        <v>2.4999999999999467E-3</v>
      </c>
      <c r="B670" s="5">
        <v>-2.4900000000000002</v>
      </c>
      <c r="C670" s="75">
        <v>3.83</v>
      </c>
      <c r="D670" s="75">
        <v>0.08</v>
      </c>
      <c r="G670" s="20"/>
      <c r="H670" s="85"/>
      <c r="I670" s="21"/>
      <c r="U670" s="20">
        <f t="shared" si="288"/>
        <v>-3.794539089248529E-2</v>
      </c>
      <c r="V670" s="20">
        <f t="shared" si="288"/>
        <v>-3.5625303462442443E-2</v>
      </c>
      <c r="W670" s="21">
        <f t="shared" si="289"/>
        <v>4.51</v>
      </c>
      <c r="X670" s="21">
        <f t="shared" si="281"/>
        <v>4.548</v>
      </c>
      <c r="Y670" s="26">
        <f t="shared" si="282"/>
        <v>4.5840555555555556</v>
      </c>
      <c r="Z670" s="26">
        <f t="shared" si="283"/>
        <v>3.6055555555555507E-2</v>
      </c>
      <c r="AA670" s="65">
        <f t="shared" si="284"/>
        <v>7.4055555555555763E-2</v>
      </c>
      <c r="AI670" s="20"/>
      <c r="AJ670" s="20"/>
      <c r="AK670" s="21"/>
      <c r="AO670" s="9"/>
      <c r="AP670" s="38"/>
      <c r="AQ670" s="9"/>
      <c r="AR670" s="9"/>
      <c r="AS670" s="9"/>
      <c r="AT670" s="9"/>
      <c r="AU670" s="9"/>
      <c r="AV670" s="9"/>
      <c r="AW670" s="9"/>
      <c r="AX670" s="9"/>
      <c r="BA670" s="9"/>
      <c r="BB670" s="9"/>
      <c r="BC670" s="9"/>
      <c r="BD670" s="38"/>
      <c r="BE670" s="9"/>
      <c r="BF670" s="9"/>
      <c r="BG670" s="9"/>
      <c r="BH670" s="9"/>
      <c r="BI670" s="9"/>
    </row>
    <row r="671" spans="1:61">
      <c r="A671" s="70">
        <f t="shared" si="286"/>
        <v>2.5000000000003908E-3</v>
      </c>
      <c r="B671" s="5">
        <v>-2.4874999999999998</v>
      </c>
      <c r="C671" s="75">
        <v>4.16</v>
      </c>
      <c r="D671" s="75">
        <v>0.06</v>
      </c>
      <c r="G671" s="20"/>
      <c r="H671" s="85"/>
      <c r="I671" s="21"/>
      <c r="U671" s="20">
        <f t="shared" si="288"/>
        <v>-3.3305216032399138E-2</v>
      </c>
      <c r="V671" s="20">
        <f t="shared" si="288"/>
        <v>-3.0985128602356291E-2</v>
      </c>
      <c r="W671" s="21">
        <f t="shared" si="289"/>
        <v>4.6300000000000008</v>
      </c>
      <c r="X671" s="21">
        <f t="shared" si="281"/>
        <v>4.6291666666666673</v>
      </c>
      <c r="Y671" s="26">
        <f t="shared" si="282"/>
        <v>4.5403888888888888</v>
      </c>
      <c r="Z671" s="26">
        <f t="shared" si="283"/>
        <v>-8.877777777777851E-2</v>
      </c>
      <c r="AA671" s="65">
        <f t="shared" si="284"/>
        <v>-8.9611111111111974E-2</v>
      </c>
      <c r="AI671" s="20"/>
      <c r="AJ671" s="20"/>
      <c r="AK671" s="21"/>
      <c r="AO671" s="9"/>
      <c r="AP671" s="38"/>
      <c r="AQ671" s="9"/>
      <c r="AR671" s="9"/>
      <c r="AS671" s="9"/>
      <c r="AT671" s="9"/>
      <c r="AU671" s="9"/>
      <c r="AV671" s="9"/>
      <c r="AW671" s="9"/>
      <c r="AX671" s="9"/>
      <c r="BA671" s="9"/>
      <c r="BB671" s="9"/>
      <c r="BC671" s="9"/>
      <c r="BD671" s="38"/>
      <c r="BE671" s="9"/>
      <c r="BF671" s="9"/>
      <c r="BG671" s="9"/>
      <c r="BH671" s="9"/>
      <c r="BI671" s="9"/>
    </row>
    <row r="672" spans="1:61">
      <c r="A672" s="70">
        <f t="shared" si="286"/>
        <v>2.4999999999999467E-3</v>
      </c>
      <c r="B672" s="5">
        <v>-2.4849999999999999</v>
      </c>
      <c r="C672" s="75">
        <v>3.99</v>
      </c>
      <c r="D672" s="75">
        <v>0.1</v>
      </c>
      <c r="G672" s="20"/>
      <c r="H672" s="85"/>
      <c r="I672" s="21"/>
      <c r="U672" s="20">
        <f t="shared" si="288"/>
        <v>-2.8665041172312986E-2</v>
      </c>
      <c r="V672" s="20">
        <f t="shared" si="288"/>
        <v>-2.6344953742270139E-2</v>
      </c>
      <c r="W672" s="21">
        <f t="shared" si="289"/>
        <v>4.7475000000000005</v>
      </c>
      <c r="X672" s="21">
        <f t="shared" si="281"/>
        <v>4.7558333333333342</v>
      </c>
      <c r="Y672" s="26">
        <f t="shared" si="282"/>
        <v>4.4302777777777784</v>
      </c>
      <c r="Z672" s="26">
        <f t="shared" si="283"/>
        <v>-0.32555555555555582</v>
      </c>
      <c r="AA672" s="65">
        <f t="shared" si="284"/>
        <v>-0.31722222222222207</v>
      </c>
      <c r="AI672" s="20"/>
      <c r="AJ672" s="20"/>
      <c r="AK672" s="21"/>
      <c r="AO672" s="9"/>
      <c r="AP672" s="38"/>
      <c r="AQ672" s="9"/>
      <c r="AR672" s="9"/>
      <c r="AS672" s="9"/>
      <c r="AT672" s="9"/>
      <c r="AU672" s="9"/>
      <c r="AV672" s="9"/>
      <c r="AW672" s="9"/>
      <c r="AX672" s="9"/>
      <c r="BA672" s="9"/>
      <c r="BB672" s="9"/>
      <c r="BC672" s="9"/>
      <c r="BD672" s="38"/>
      <c r="BE672" s="9"/>
      <c r="BF672" s="9"/>
      <c r="BG672" s="9"/>
      <c r="BH672" s="9"/>
      <c r="BI672" s="9"/>
    </row>
    <row r="673" spans="1:61">
      <c r="A673" s="70">
        <f t="shared" si="286"/>
        <v>2.4999999999999467E-3</v>
      </c>
      <c r="B673" s="5">
        <v>-2.4824999999999999</v>
      </c>
      <c r="C673" s="75">
        <v>3.96</v>
      </c>
      <c r="D673" s="75">
        <v>0.05</v>
      </c>
      <c r="G673" s="20"/>
      <c r="H673" s="85"/>
      <c r="I673" s="21"/>
      <c r="U673" s="20">
        <f t="shared" si="288"/>
        <v>-2.4024866312226834E-2</v>
      </c>
      <c r="V673" s="20">
        <f t="shared" si="288"/>
        <v>-2.1704778882183987E-2</v>
      </c>
      <c r="W673" s="21">
        <f t="shared" si="289"/>
        <v>4.8900000000000006</v>
      </c>
      <c r="X673" s="21">
        <f t="shared" si="281"/>
        <v>4.8191666666666668</v>
      </c>
      <c r="Y673" s="26">
        <f t="shared" si="282"/>
        <v>4.3025000000000011</v>
      </c>
      <c r="Z673" s="26">
        <f t="shared" si="283"/>
        <v>-0.51666666666666572</v>
      </c>
      <c r="AA673" s="65">
        <f t="shared" si="284"/>
        <v>-0.58749999999999947</v>
      </c>
      <c r="AI673" s="20"/>
      <c r="AJ673" s="20"/>
      <c r="AK673" s="21"/>
      <c r="AO673" s="9"/>
      <c r="AP673" s="38"/>
      <c r="AQ673" s="9"/>
      <c r="AR673" s="9"/>
      <c r="AS673" s="9"/>
      <c r="AT673" s="9"/>
      <c r="AU673" s="9"/>
      <c r="AV673" s="9"/>
      <c r="AW673" s="9"/>
      <c r="AX673" s="9"/>
      <c r="BA673" s="9"/>
      <c r="BB673" s="9"/>
      <c r="BC673" s="9"/>
      <c r="BD673" s="38"/>
      <c r="BE673" s="9"/>
      <c r="BF673" s="9"/>
      <c r="BG673" s="9"/>
      <c r="BH673" s="9"/>
      <c r="BI673" s="9"/>
    </row>
    <row r="674" spans="1:61">
      <c r="A674" s="70">
        <f t="shared" si="286"/>
        <v>2.4999999999999467E-3</v>
      </c>
      <c r="B674" s="5">
        <v>-2.48</v>
      </c>
      <c r="C674" s="75">
        <v>3.7</v>
      </c>
      <c r="D674" s="75">
        <v>0.05</v>
      </c>
      <c r="G674" s="20"/>
      <c r="H674" s="85"/>
      <c r="I674" s="21"/>
      <c r="U674" s="20">
        <f t="shared" si="288"/>
        <v>-1.9384691452140682E-2</v>
      </c>
      <c r="V674" s="63">
        <f t="shared" si="288"/>
        <v>-1.7064604022097835E-2</v>
      </c>
      <c r="W674" s="21">
        <f t="shared" si="289"/>
        <v>4.82</v>
      </c>
      <c r="X674" s="21">
        <f t="shared" si="281"/>
        <v>4.5583333333333336</v>
      </c>
      <c r="Y674" s="26">
        <f t="shared" si="282"/>
        <v>4.1609444444444446</v>
      </c>
      <c r="Z674" s="26">
        <f t="shared" si="283"/>
        <v>-0.39738888888888901</v>
      </c>
      <c r="AA674" s="65">
        <f t="shared" si="284"/>
        <v>-0.65905555555555573</v>
      </c>
      <c r="AI674" s="20"/>
      <c r="AJ674" s="20"/>
      <c r="AK674" s="21"/>
      <c r="AO674" s="9"/>
      <c r="AP674" s="38"/>
      <c r="AQ674" s="9"/>
      <c r="AR674" s="9"/>
      <c r="AS674" s="9"/>
      <c r="AT674" s="9"/>
      <c r="AU674" s="9"/>
      <c r="AV674" s="9"/>
      <c r="AW674" s="9"/>
      <c r="AX674" s="9"/>
      <c r="BA674" s="9"/>
      <c r="BB674" s="9"/>
      <c r="BC674" s="9"/>
      <c r="BD674" s="38"/>
      <c r="BE674" s="9"/>
      <c r="BF674" s="9"/>
      <c r="BG674" s="9"/>
      <c r="BH674" s="9"/>
      <c r="BI674" s="9"/>
    </row>
    <row r="675" spans="1:61">
      <c r="A675" s="70">
        <f t="shared" si="286"/>
        <v>2.4999999999999467E-3</v>
      </c>
      <c r="B675" s="5">
        <v>-2.4775</v>
      </c>
      <c r="C675" s="75">
        <v>3.7</v>
      </c>
      <c r="D675" s="75">
        <v>7.0000000000000007E-2</v>
      </c>
      <c r="G675" s="20"/>
      <c r="H675" s="85"/>
      <c r="I675" s="21"/>
      <c r="U675" s="20">
        <f t="shared" si="288"/>
        <v>-1.4744516592054531E-2</v>
      </c>
      <c r="V675" s="20">
        <f t="shared" si="288"/>
        <v>-1.2424429162011684E-2</v>
      </c>
      <c r="W675" s="21">
        <f t="shared" si="289"/>
        <v>3.9649999999999999</v>
      </c>
      <c r="X675" s="21"/>
      <c r="Y675" s="26"/>
      <c r="Z675" s="26"/>
      <c r="AA675" s="65"/>
      <c r="AI675" s="20"/>
      <c r="AJ675" s="20"/>
      <c r="AK675" s="21"/>
      <c r="AO675" s="9"/>
      <c r="AP675" s="38"/>
      <c r="AQ675" s="9"/>
      <c r="AR675" s="9"/>
      <c r="AS675" s="9"/>
      <c r="AT675" s="9"/>
      <c r="AU675" s="9"/>
      <c r="AV675" s="9"/>
      <c r="AW675" s="9"/>
      <c r="AX675" s="9"/>
      <c r="BA675" s="9"/>
      <c r="BB675" s="9"/>
      <c r="BC675" s="9"/>
      <c r="BD675" s="38"/>
      <c r="BE675" s="9"/>
      <c r="BF675" s="9"/>
      <c r="BG675" s="9"/>
      <c r="BH675" s="9"/>
      <c r="BI675" s="9"/>
    </row>
    <row r="676" spans="1:61">
      <c r="A676" s="70">
        <f t="shared" si="286"/>
        <v>2.4999999999999467E-3</v>
      </c>
      <c r="B676" s="5">
        <v>-2.4750000000000001</v>
      </c>
      <c r="C676" s="75">
        <v>3.57</v>
      </c>
      <c r="D676" s="75">
        <v>0.08</v>
      </c>
      <c r="G676" s="20"/>
      <c r="H676" s="85"/>
      <c r="I676" s="21"/>
      <c r="U676" s="20">
        <f t="shared" ref="U676:V687" si="290">U675 + 0.00464017486008615</f>
        <v>-1.0104341731968381E-2</v>
      </c>
      <c r="V676" s="20">
        <f t="shared" si="290"/>
        <v>-7.7842543019255341E-3</v>
      </c>
      <c r="W676" s="21">
        <f t="shared" si="289"/>
        <v>3.4040000000000008</v>
      </c>
      <c r="X676" s="21"/>
      <c r="Y676" s="26"/>
      <c r="Z676" s="26"/>
      <c r="AA676" s="65"/>
      <c r="AI676" s="20"/>
      <c r="AJ676" s="20"/>
      <c r="AK676" s="21"/>
      <c r="AO676" s="9"/>
      <c r="AP676" s="38"/>
      <c r="AQ676" s="9"/>
      <c r="AR676" s="9"/>
      <c r="AS676" s="9"/>
      <c r="AT676" s="9"/>
      <c r="AU676" s="9"/>
      <c r="AV676" s="9"/>
      <c r="AW676" s="9"/>
      <c r="AX676" s="9"/>
      <c r="BA676" s="9"/>
      <c r="BB676" s="9"/>
      <c r="BC676" s="9"/>
      <c r="BD676" s="38"/>
      <c r="BE676" s="9"/>
      <c r="BF676" s="9"/>
      <c r="BG676" s="9"/>
      <c r="BH676" s="9"/>
      <c r="BI676" s="9"/>
    </row>
    <row r="677" spans="1:61">
      <c r="A677" s="70">
        <f t="shared" si="286"/>
        <v>2.4999999999999467E-3</v>
      </c>
      <c r="B677" s="5">
        <v>-2.4725000000000001</v>
      </c>
      <c r="C677" s="75">
        <v>3.43</v>
      </c>
      <c r="D677" s="75">
        <v>7.0000000000000007E-2</v>
      </c>
      <c r="G677" s="20"/>
      <c r="H677" s="85"/>
      <c r="I677" s="21"/>
      <c r="U677" s="20">
        <f t="shared" si="290"/>
        <v>-5.4641668718822308E-3</v>
      </c>
      <c r="V677" s="20">
        <f t="shared" si="290"/>
        <v>-3.1440794418393838E-3</v>
      </c>
      <c r="W677" s="21">
        <f t="shared" si="289"/>
        <v>3.2519999999999998</v>
      </c>
      <c r="X677" s="21"/>
      <c r="Y677" s="26"/>
      <c r="Z677" s="26"/>
      <c r="AA677" s="65"/>
      <c r="AI677" s="20"/>
      <c r="AJ677" s="20"/>
      <c r="AK677" s="21"/>
      <c r="AO677" s="9"/>
      <c r="AP677" s="38"/>
      <c r="AQ677" s="9"/>
      <c r="AR677" s="9"/>
      <c r="AS677" s="9"/>
      <c r="AT677" s="9"/>
      <c r="AU677" s="9"/>
      <c r="AV677" s="9"/>
      <c r="AW677" s="9"/>
      <c r="AX677" s="9"/>
      <c r="BA677" s="9"/>
      <c r="BB677" s="9"/>
      <c r="BC677" s="9"/>
      <c r="BD677" s="38"/>
      <c r="BE677" s="9"/>
      <c r="BF677" s="9"/>
      <c r="BG677" s="9"/>
      <c r="BH677" s="9"/>
      <c r="BI677" s="9"/>
    </row>
    <row r="678" spans="1:61">
      <c r="A678" s="70">
        <f t="shared" si="286"/>
        <v>2.4999999999999467E-3</v>
      </c>
      <c r="B678" s="5">
        <v>-2.4700000000000002</v>
      </c>
      <c r="C678" s="75">
        <v>3.32</v>
      </c>
      <c r="D678" s="75">
        <v>0.06</v>
      </c>
      <c r="G678" s="20"/>
      <c r="H678" s="85"/>
      <c r="I678" s="21"/>
      <c r="U678" s="20">
        <f t="shared" si="290"/>
        <v>-8.2399201179608056E-4</v>
      </c>
      <c r="V678" s="20">
        <f t="shared" si="290"/>
        <v>1.4960954182467665E-3</v>
      </c>
      <c r="W678" s="21">
        <f t="shared" si="289"/>
        <v>3.23</v>
      </c>
      <c r="X678" s="21"/>
      <c r="Y678" s="26"/>
      <c r="Z678" s="26"/>
      <c r="AA678" s="65"/>
      <c r="AI678" s="20"/>
      <c r="AJ678" s="20"/>
      <c r="AK678" s="21"/>
      <c r="AO678" s="9"/>
      <c r="AP678" s="38"/>
      <c r="AQ678" s="9"/>
      <c r="AR678" s="9"/>
      <c r="AS678" s="9"/>
      <c r="AT678" s="9"/>
      <c r="AU678" s="9"/>
      <c r="AV678" s="9"/>
      <c r="AW678" s="9"/>
      <c r="AX678" s="9"/>
      <c r="BA678" s="9"/>
      <c r="BB678" s="9"/>
      <c r="BC678" s="9"/>
      <c r="BD678" s="38"/>
      <c r="BE678" s="9"/>
      <c r="BF678" s="9"/>
      <c r="BG678" s="9"/>
      <c r="BH678" s="9"/>
      <c r="BI678" s="9"/>
    </row>
    <row r="679" spans="1:61">
      <c r="A679" s="70">
        <f t="shared" si="286"/>
        <v>2.5000000000003908E-3</v>
      </c>
      <c r="B679" s="5">
        <v>-2.4674999999999998</v>
      </c>
      <c r="C679" s="75">
        <v>3.31</v>
      </c>
      <c r="D679" s="75">
        <v>0.06</v>
      </c>
      <c r="G679" s="20"/>
      <c r="H679" s="85"/>
      <c r="I679" s="21"/>
      <c r="U679" s="20">
        <f t="shared" si="290"/>
        <v>3.8161828482900697E-3</v>
      </c>
      <c r="V679" s="20">
        <f t="shared" si="290"/>
        <v>6.1362702783329167E-3</v>
      </c>
      <c r="W679" s="21"/>
      <c r="X679" s="21"/>
      <c r="Y679" s="26"/>
      <c r="Z679" s="26"/>
      <c r="AA679" s="65"/>
      <c r="AI679" s="20"/>
      <c r="AJ679" s="20"/>
      <c r="AK679" s="21"/>
      <c r="AO679" s="9"/>
      <c r="AP679" s="38"/>
      <c r="AQ679" s="9"/>
      <c r="AR679" s="9"/>
      <c r="AS679" s="9"/>
      <c r="AT679" s="9"/>
      <c r="AU679" s="9"/>
      <c r="AV679" s="9"/>
      <c r="AW679" s="9"/>
      <c r="AX679" s="9"/>
      <c r="BA679" s="9"/>
      <c r="BB679" s="9"/>
      <c r="BC679" s="9"/>
      <c r="BD679" s="38"/>
      <c r="BE679" s="9"/>
      <c r="BF679" s="9"/>
      <c r="BG679" s="9"/>
      <c r="BH679" s="9"/>
      <c r="BI679" s="9"/>
    </row>
    <row r="680" spans="1:61">
      <c r="A680" s="70">
        <f t="shared" si="286"/>
        <v>2.4999999999999467E-3</v>
      </c>
      <c r="B680" s="5">
        <v>-2.4649999999999999</v>
      </c>
      <c r="C680" s="75">
        <v>3.25</v>
      </c>
      <c r="D680" s="75">
        <v>0.06</v>
      </c>
      <c r="G680" s="20"/>
      <c r="H680" s="85"/>
      <c r="I680" s="21"/>
      <c r="U680" s="20">
        <f t="shared" si="290"/>
        <v>8.4563577083762199E-3</v>
      </c>
      <c r="V680" s="20">
        <f t="shared" si="290"/>
        <v>1.0776445138419067E-2</v>
      </c>
      <c r="W680" s="21"/>
      <c r="X680" s="21"/>
      <c r="Y680" s="26"/>
      <c r="Z680" s="26"/>
      <c r="AA680" s="65"/>
      <c r="AI680" s="20"/>
      <c r="AJ680" s="20"/>
      <c r="AK680" s="21"/>
      <c r="AO680" s="9"/>
      <c r="AP680" s="38"/>
      <c r="AQ680" s="9"/>
      <c r="AR680" s="9"/>
      <c r="AS680" s="9"/>
      <c r="AT680" s="9"/>
      <c r="AU680" s="9"/>
      <c r="AV680" s="9"/>
      <c r="AW680" s="9"/>
      <c r="AX680" s="9"/>
      <c r="BA680" s="9"/>
      <c r="BB680" s="9"/>
      <c r="BC680" s="9"/>
      <c r="BD680" s="38"/>
      <c r="BE680" s="9"/>
      <c r="BF680" s="9"/>
      <c r="BG680" s="9"/>
      <c r="BH680" s="9"/>
      <c r="BI680" s="9"/>
    </row>
    <row r="681" spans="1:61">
      <c r="A681" s="70">
        <f t="shared" si="286"/>
        <v>2.4999999999999467E-3</v>
      </c>
      <c r="B681" s="5">
        <v>-2.4624999999999999</v>
      </c>
      <c r="C681" s="75">
        <v>3.21</v>
      </c>
      <c r="D681" s="75">
        <v>7.0000000000000007E-2</v>
      </c>
      <c r="G681" s="20"/>
      <c r="H681" s="85"/>
      <c r="I681" s="21"/>
      <c r="U681" s="20">
        <f t="shared" si="290"/>
        <v>1.309653256846237E-2</v>
      </c>
      <c r="V681" s="20">
        <f t="shared" si="290"/>
        <v>1.5416619998505217E-2</v>
      </c>
      <c r="W681" s="21"/>
      <c r="X681" s="21"/>
      <c r="Y681" s="26"/>
      <c r="Z681" s="26"/>
      <c r="AA681" s="65"/>
      <c r="AI681" s="20"/>
      <c r="AJ681" s="20"/>
      <c r="AK681" s="21"/>
      <c r="AO681" s="9"/>
      <c r="AP681" s="38"/>
      <c r="AQ681" s="9"/>
      <c r="AR681" s="9"/>
      <c r="AS681" s="9"/>
      <c r="AT681" s="9"/>
      <c r="AU681" s="9"/>
      <c r="AV681" s="9"/>
      <c r="AW681" s="9"/>
      <c r="AX681" s="9"/>
      <c r="BA681" s="9"/>
      <c r="BB681" s="9"/>
      <c r="BC681" s="9"/>
      <c r="BD681" s="38"/>
      <c r="BE681" s="9"/>
      <c r="BF681" s="9"/>
      <c r="BG681" s="9"/>
      <c r="BH681" s="9"/>
      <c r="BI681" s="9"/>
    </row>
    <row r="682" spans="1:61">
      <c r="A682" s="70">
        <f t="shared" si="286"/>
        <v>2.4999999999999467E-3</v>
      </c>
      <c r="B682" s="5">
        <v>-2.46</v>
      </c>
      <c r="C682" s="75">
        <v>3.39</v>
      </c>
      <c r="D682" s="75">
        <v>0.06</v>
      </c>
      <c r="G682" s="20"/>
      <c r="H682" s="85"/>
      <c r="I682" s="21"/>
      <c r="U682" s="20">
        <f t="shared" si="290"/>
        <v>1.773670742854852E-2</v>
      </c>
      <c r="V682" s="20">
        <f t="shared" si="290"/>
        <v>2.0056794858591367E-2</v>
      </c>
      <c r="W682" s="21"/>
      <c r="X682" s="21"/>
      <c r="Y682" s="26"/>
      <c r="Z682" s="26"/>
      <c r="AA682" s="65"/>
      <c r="AI682" s="20"/>
      <c r="AJ682" s="20"/>
      <c r="AK682" s="21"/>
      <c r="AO682" s="9"/>
      <c r="AP682" s="38"/>
      <c r="AQ682" s="9"/>
      <c r="AR682" s="9"/>
      <c r="AS682" s="9"/>
      <c r="AT682" s="9"/>
      <c r="AU682" s="9"/>
      <c r="AV682" s="9"/>
      <c r="AW682" s="9"/>
      <c r="AX682" s="9"/>
      <c r="BA682" s="9"/>
      <c r="BB682" s="9"/>
      <c r="BC682" s="9"/>
      <c r="BD682" s="38"/>
      <c r="BE682" s="9"/>
      <c r="BF682" s="9"/>
      <c r="BG682" s="9"/>
      <c r="BH682" s="9"/>
      <c r="BI682" s="9"/>
    </row>
    <row r="683" spans="1:61">
      <c r="A683" s="70">
        <f t="shared" si="286"/>
        <v>2.4999999999999467E-3</v>
      </c>
      <c r="B683" s="5">
        <v>-2.4575</v>
      </c>
      <c r="C683" s="75">
        <v>3.39</v>
      </c>
      <c r="D683" s="75">
        <v>0.05</v>
      </c>
      <c r="G683" s="20"/>
      <c r="H683" s="85"/>
      <c r="I683" s="21"/>
      <c r="U683" s="20">
        <f t="shared" si="290"/>
        <v>2.2376882288634672E-2</v>
      </c>
      <c r="V683" s="20">
        <f t="shared" si="290"/>
        <v>2.4696969718677519E-2</v>
      </c>
      <c r="W683" s="21"/>
      <c r="X683" s="21"/>
      <c r="Y683" s="26"/>
      <c r="Z683" s="26"/>
      <c r="AA683" s="65"/>
      <c r="AI683" s="20"/>
      <c r="AJ683" s="20"/>
      <c r="AK683" s="21"/>
      <c r="AO683" s="9"/>
      <c r="AP683" s="38"/>
      <c r="AQ683" s="9"/>
      <c r="AR683" s="9"/>
      <c r="AS683" s="9"/>
      <c r="AT683" s="9"/>
      <c r="AU683" s="9"/>
      <c r="AV683" s="9"/>
      <c r="AW683" s="9"/>
      <c r="AX683" s="9"/>
      <c r="BA683" s="9"/>
      <c r="BB683" s="9"/>
      <c r="BC683" s="9"/>
      <c r="BD683" s="38"/>
      <c r="BE683" s="9"/>
      <c r="BF683" s="9"/>
      <c r="BG683" s="9"/>
      <c r="BH683" s="9"/>
      <c r="BI683" s="9"/>
    </row>
    <row r="684" spans="1:61">
      <c r="A684" s="70">
        <f t="shared" si="286"/>
        <v>2.4999999999999467E-3</v>
      </c>
      <c r="B684" s="5">
        <v>-2.4550000000000001</v>
      </c>
      <c r="C684" s="75">
        <v>3.45</v>
      </c>
      <c r="D684" s="75">
        <v>0.05</v>
      </c>
      <c r="G684" s="20"/>
      <c r="H684" s="85"/>
      <c r="I684" s="21"/>
      <c r="U684" s="20">
        <f t="shared" si="290"/>
        <v>2.7017057148720824E-2</v>
      </c>
      <c r="V684" s="20">
        <f t="shared" si="290"/>
        <v>2.9337144578763671E-2</v>
      </c>
      <c r="W684" s="21"/>
      <c r="X684" s="21"/>
      <c r="Y684" s="26"/>
      <c r="Z684" s="26"/>
      <c r="AA684" s="65"/>
      <c r="AI684" s="20"/>
      <c r="AJ684" s="20"/>
      <c r="AK684" s="21"/>
      <c r="AO684" s="9"/>
      <c r="AP684" s="38"/>
      <c r="AQ684" s="9"/>
      <c r="AR684" s="9"/>
      <c r="AS684" s="9"/>
      <c r="AT684" s="9"/>
      <c r="AU684" s="9"/>
      <c r="AV684" s="9"/>
      <c r="AW684" s="9"/>
      <c r="AX684" s="9"/>
      <c r="BA684" s="9"/>
      <c r="BB684" s="9"/>
      <c r="BC684" s="9"/>
      <c r="BD684" s="38"/>
      <c r="BE684" s="9"/>
      <c r="BF684" s="9"/>
      <c r="BG684" s="9"/>
      <c r="BH684" s="9"/>
      <c r="BI684" s="9"/>
    </row>
    <row r="685" spans="1:61">
      <c r="A685" s="70">
        <f t="shared" si="286"/>
        <v>2.4999999999999467E-3</v>
      </c>
      <c r="B685" s="5">
        <v>-2.4525000000000001</v>
      </c>
      <c r="C685" s="75">
        <v>3.69</v>
      </c>
      <c r="D685" s="75">
        <v>0.05</v>
      </c>
      <c r="G685" s="20"/>
      <c r="H685" s="85"/>
      <c r="I685" s="21"/>
      <c r="U685" s="20">
        <f t="shared" si="290"/>
        <v>3.1657232008806976E-2</v>
      </c>
      <c r="V685" s="20">
        <f t="shared" si="290"/>
        <v>3.3977319438849823E-2</v>
      </c>
      <c r="W685" s="21"/>
      <c r="X685" s="21"/>
      <c r="Y685" s="26"/>
      <c r="Z685" s="26"/>
      <c r="AA685" s="65"/>
      <c r="AI685" s="20"/>
      <c r="AJ685" s="20"/>
      <c r="AK685" s="21"/>
      <c r="AO685" s="9"/>
      <c r="AP685" s="38"/>
      <c r="AQ685" s="9"/>
      <c r="AR685" s="9"/>
      <c r="AS685" s="9"/>
      <c r="AT685" s="9"/>
      <c r="AU685" s="9"/>
      <c r="AV685" s="9"/>
      <c r="AW685" s="9"/>
      <c r="AX685" s="9"/>
      <c r="BA685" s="9"/>
      <c r="BB685" s="9"/>
      <c r="BC685" s="9"/>
      <c r="BD685" s="38"/>
      <c r="BE685" s="9"/>
      <c r="BF685" s="9"/>
      <c r="BG685" s="9"/>
      <c r="BH685" s="9"/>
      <c r="BI685" s="9"/>
    </row>
    <row r="686" spans="1:61">
      <c r="A686" s="70">
        <f t="shared" si="286"/>
        <v>2.4999999999999467E-3</v>
      </c>
      <c r="B686" s="5">
        <v>-2.4500000000000002</v>
      </c>
      <c r="C686" s="75">
        <v>3.73</v>
      </c>
      <c r="D686" s="75">
        <v>0.06</v>
      </c>
      <c r="G686" s="20"/>
      <c r="H686" s="85"/>
      <c r="I686" s="21"/>
      <c r="U686" s="20">
        <f t="shared" si="290"/>
        <v>3.6297406868893128E-2</v>
      </c>
      <c r="V686" s="20">
        <f t="shared" si="290"/>
        <v>3.8617494298935975E-2</v>
      </c>
      <c r="W686" s="21"/>
      <c r="X686" s="21"/>
      <c r="Y686" s="26"/>
      <c r="Z686" s="26"/>
      <c r="AA686" s="65"/>
      <c r="AI686" s="20"/>
      <c r="AJ686" s="20"/>
      <c r="AK686" s="21"/>
      <c r="AO686" s="9"/>
      <c r="AP686" s="38"/>
      <c r="AQ686" s="9"/>
      <c r="AR686" s="9"/>
      <c r="AS686" s="9"/>
      <c r="AT686" s="9"/>
      <c r="AU686" s="9"/>
      <c r="AV686" s="9"/>
      <c r="AW686" s="9"/>
      <c r="AX686" s="9"/>
      <c r="BA686" s="9"/>
      <c r="BB686" s="9"/>
      <c r="BC686" s="9"/>
      <c r="BD686" s="38"/>
      <c r="BE686" s="9"/>
      <c r="BF686" s="9"/>
      <c r="BG686" s="9"/>
      <c r="BH686" s="9"/>
      <c r="BI686" s="9"/>
    </row>
    <row r="687" spans="1:61">
      <c r="A687" s="70">
        <f t="shared" si="286"/>
        <v>2.5000000000003908E-3</v>
      </c>
      <c r="B687" s="5">
        <v>-2.4474999999999998</v>
      </c>
      <c r="C687" s="75">
        <v>3.91</v>
      </c>
      <c r="D687" s="75">
        <v>0.06</v>
      </c>
      <c r="G687" s="20"/>
      <c r="H687" s="85"/>
      <c r="I687" s="21"/>
      <c r="U687" s="20">
        <f t="shared" si="290"/>
        <v>4.093758172897928E-2</v>
      </c>
      <c r="V687" s="20">
        <f t="shared" si="290"/>
        <v>4.3257669159022127E-2</v>
      </c>
      <c r="W687" s="21"/>
      <c r="X687" s="21"/>
      <c r="Y687" s="26"/>
      <c r="Z687" s="26"/>
      <c r="AA687" s="65"/>
      <c r="AI687" s="20"/>
      <c r="AJ687" s="20"/>
      <c r="AK687" s="21"/>
      <c r="AO687" s="9"/>
      <c r="AP687" s="38"/>
      <c r="AQ687" s="9"/>
      <c r="AR687" s="9"/>
      <c r="AS687" s="9"/>
      <c r="AT687" s="9"/>
      <c r="AU687" s="9"/>
      <c r="AV687" s="9"/>
      <c r="AW687" s="9"/>
      <c r="AX687" s="9"/>
      <c r="BA687" s="9"/>
      <c r="BB687" s="9"/>
      <c r="BC687" s="9"/>
      <c r="BD687" s="38"/>
      <c r="BE687" s="9"/>
      <c r="BF687" s="9"/>
      <c r="BG687" s="9"/>
      <c r="BH687" s="9"/>
      <c r="BI687" s="9"/>
    </row>
    <row r="688" spans="1:61">
      <c r="A688" s="70">
        <f t="shared" si="286"/>
        <v>2.4999999999999467E-3</v>
      </c>
      <c r="B688" s="5">
        <v>-2.4449999999999998</v>
      </c>
      <c r="C688" s="75">
        <v>3.95</v>
      </c>
      <c r="D688" s="75">
        <v>7.0000000000000007E-2</v>
      </c>
      <c r="G688" s="20"/>
      <c r="H688" s="85"/>
      <c r="I688" s="21"/>
      <c r="U688" s="20"/>
      <c r="V688" s="20"/>
      <c r="W688" s="21"/>
      <c r="X688" s="21"/>
      <c r="Y688" s="26"/>
      <c r="Z688" s="26"/>
      <c r="AA688" s="65"/>
      <c r="AI688" s="20"/>
      <c r="AJ688" s="20"/>
      <c r="AK688" s="21"/>
      <c r="AO688" s="9"/>
      <c r="AP688" s="38"/>
      <c r="AQ688" s="9"/>
      <c r="AR688" s="9"/>
      <c r="AS688" s="9"/>
      <c r="AT688" s="9"/>
      <c r="AU688" s="9"/>
      <c r="AV688" s="9"/>
      <c r="AW688" s="9"/>
      <c r="AX688" s="9"/>
      <c r="BA688" s="9"/>
      <c r="BB688" s="9"/>
      <c r="BC688" s="9"/>
      <c r="BD688" s="38"/>
      <c r="BE688" s="9"/>
      <c r="BF688" s="9"/>
      <c r="BG688" s="9"/>
      <c r="BH688" s="9"/>
      <c r="BI688" s="9"/>
    </row>
    <row r="689" spans="1:61">
      <c r="A689" s="70">
        <f t="shared" si="286"/>
        <v>2.4999999999999467E-3</v>
      </c>
      <c r="B689" s="5">
        <v>-2.4424999999999999</v>
      </c>
      <c r="C689" s="75">
        <v>4</v>
      </c>
      <c r="D689" s="75">
        <v>7.0000000000000007E-2</v>
      </c>
      <c r="G689" s="20"/>
      <c r="H689" s="85"/>
      <c r="I689" s="21"/>
      <c r="U689" s="20"/>
      <c r="V689" s="20"/>
      <c r="W689" s="21"/>
      <c r="X689" s="21"/>
      <c r="Y689" s="26"/>
      <c r="Z689" s="26"/>
      <c r="AA689" s="65"/>
      <c r="AI689" s="20"/>
      <c r="AJ689" s="20"/>
      <c r="AK689" s="21"/>
      <c r="AO689" s="9"/>
      <c r="AP689" s="38"/>
      <c r="AQ689" s="9"/>
      <c r="AR689" s="9"/>
      <c r="AS689" s="9"/>
      <c r="AT689" s="9"/>
      <c r="AU689" s="9"/>
      <c r="AV689" s="9"/>
      <c r="AW689" s="9"/>
      <c r="AX689" s="9"/>
      <c r="BA689" s="9"/>
      <c r="BB689" s="9"/>
      <c r="BC689" s="9"/>
      <c r="BD689" s="38"/>
      <c r="BE689" s="9"/>
      <c r="BF689" s="9"/>
      <c r="BG689" s="9"/>
      <c r="BH689" s="9"/>
      <c r="BI689" s="9"/>
    </row>
    <row r="690" spans="1:61">
      <c r="A690" s="70">
        <f t="shared" si="286"/>
        <v>2.4999999999999467E-3</v>
      </c>
      <c r="B690" s="5">
        <v>-2.44</v>
      </c>
      <c r="C690" s="75">
        <v>4.01</v>
      </c>
      <c r="D690" s="75">
        <v>0.04</v>
      </c>
      <c r="G690" s="20"/>
      <c r="H690" s="85"/>
      <c r="I690" s="21"/>
      <c r="U690" s="20"/>
      <c r="V690" s="20"/>
      <c r="W690" s="21"/>
      <c r="X690" s="21"/>
      <c r="Y690" s="26"/>
      <c r="Z690" s="26"/>
      <c r="AA690" s="65"/>
      <c r="AI690" s="20"/>
      <c r="AJ690" s="20"/>
      <c r="AK690" s="21"/>
      <c r="AO690" s="9"/>
      <c r="AP690" s="38"/>
      <c r="AQ690" s="9"/>
      <c r="AR690" s="9"/>
      <c r="AS690" s="9"/>
      <c r="AT690" s="9"/>
      <c r="AU690" s="9"/>
      <c r="AV690" s="9"/>
      <c r="AW690" s="9"/>
      <c r="AX690" s="9"/>
      <c r="BA690" s="9"/>
      <c r="BB690" s="9"/>
      <c r="BC690" s="9"/>
      <c r="BD690" s="38"/>
      <c r="BE690" s="9"/>
      <c r="BF690" s="9"/>
      <c r="BG690" s="9"/>
      <c r="BH690" s="9"/>
      <c r="BI690" s="9"/>
    </row>
    <row r="691" spans="1:61">
      <c r="A691" s="70">
        <f t="shared" si="286"/>
        <v>2.4999999999999467E-3</v>
      </c>
      <c r="B691" s="5">
        <v>-2.4375</v>
      </c>
      <c r="C691" s="75">
        <v>4.1399999999999997</v>
      </c>
      <c r="D691" s="75">
        <v>0.05</v>
      </c>
      <c r="G691" s="20"/>
      <c r="H691" s="85"/>
      <c r="I691" s="21"/>
      <c r="U691" s="20"/>
      <c r="V691" s="20"/>
      <c r="W691" s="21"/>
      <c r="X691" s="21"/>
      <c r="Y691" s="26"/>
      <c r="Z691" s="26"/>
      <c r="AA691" s="65"/>
      <c r="AI691" s="20"/>
      <c r="AJ691" s="20"/>
      <c r="AK691" s="21"/>
      <c r="AO691" s="9"/>
      <c r="AP691" s="38"/>
      <c r="AQ691" s="9"/>
      <c r="AR691" s="9"/>
      <c r="AS691" s="9"/>
      <c r="AT691" s="9"/>
      <c r="AU691" s="9"/>
      <c r="AV691" s="9"/>
      <c r="AW691" s="9"/>
      <c r="AX691" s="9"/>
      <c r="BA691" s="9"/>
      <c r="BB691" s="9"/>
      <c r="BC691" s="9"/>
      <c r="BD691" s="38"/>
      <c r="BE691" s="9"/>
      <c r="BF691" s="9"/>
      <c r="BG691" s="9"/>
      <c r="BH691" s="9"/>
      <c r="BI691" s="9"/>
    </row>
    <row r="692" spans="1:61">
      <c r="A692" s="70">
        <f t="shared" si="286"/>
        <v>2.4999999999999467E-3</v>
      </c>
      <c r="B692" s="5">
        <v>-2.4350000000000001</v>
      </c>
      <c r="C692" s="75">
        <v>4.09</v>
      </c>
      <c r="D692" s="75">
        <v>0.06</v>
      </c>
      <c r="G692" s="20"/>
      <c r="H692" s="85"/>
      <c r="I692" s="21"/>
      <c r="U692" s="20"/>
      <c r="V692" s="20"/>
      <c r="W692" s="21"/>
      <c r="X692" s="21"/>
      <c r="Y692" s="26"/>
      <c r="Z692" s="26"/>
      <c r="AA692" s="65"/>
      <c r="AI692" s="20"/>
      <c r="AJ692" s="20"/>
      <c r="AK692" s="21"/>
      <c r="AO692" s="9"/>
      <c r="AP692" s="38"/>
      <c r="AQ692" s="9"/>
      <c r="AR692" s="9"/>
      <c r="AS692" s="9"/>
      <c r="AT692" s="9"/>
      <c r="AU692" s="9"/>
      <c r="AV692" s="9"/>
      <c r="AW692" s="9"/>
      <c r="AX692" s="9"/>
      <c r="BA692" s="9"/>
      <c r="BB692" s="9"/>
      <c r="BC692" s="9"/>
      <c r="BD692" s="38"/>
      <c r="BE692" s="9"/>
      <c r="BF692" s="9"/>
      <c r="BG692" s="9"/>
      <c r="BH692" s="9"/>
      <c r="BI692" s="9"/>
    </row>
    <row r="693" spans="1:61">
      <c r="A693" s="70">
        <f t="shared" si="286"/>
        <v>2.4999999999999467E-3</v>
      </c>
      <c r="B693" s="5">
        <v>-2.4325000000000001</v>
      </c>
      <c r="C693" s="75">
        <v>4.17</v>
      </c>
      <c r="D693" s="75">
        <v>0.06</v>
      </c>
      <c r="G693" s="20"/>
      <c r="H693" s="85"/>
      <c r="I693" s="21"/>
      <c r="U693" s="20"/>
      <c r="V693" s="20"/>
      <c r="W693" s="21"/>
      <c r="X693" s="21"/>
      <c r="Y693" s="26"/>
      <c r="Z693" s="26"/>
      <c r="AA693" s="65"/>
      <c r="AI693" s="20"/>
      <c r="AJ693" s="20"/>
      <c r="AK693" s="21"/>
      <c r="AO693" s="9"/>
      <c r="AP693" s="38"/>
      <c r="AQ693" s="9"/>
      <c r="AR693" s="9"/>
      <c r="AS693" s="9"/>
      <c r="AT693" s="9"/>
      <c r="AU693" s="9"/>
      <c r="AV693" s="9"/>
      <c r="AW693" s="9"/>
      <c r="AX693" s="9"/>
      <c r="BA693" s="9"/>
      <c r="BB693" s="9"/>
      <c r="BC693" s="9"/>
      <c r="BD693" s="38"/>
      <c r="BE693" s="9"/>
      <c r="BF693" s="9"/>
      <c r="BG693" s="9"/>
      <c r="BH693" s="9"/>
      <c r="BI693" s="9"/>
    </row>
    <row r="694" spans="1:61">
      <c r="A694" s="70">
        <f t="shared" si="286"/>
        <v>2.4999999999999467E-3</v>
      </c>
      <c r="B694" s="5">
        <v>-2.4300000000000002</v>
      </c>
      <c r="C694" s="75">
        <v>3.93</v>
      </c>
      <c r="D694" s="75">
        <v>0.06</v>
      </c>
      <c r="G694" s="20"/>
      <c r="H694" s="85"/>
      <c r="I694" s="21"/>
      <c r="U694" s="20"/>
      <c r="V694" s="20"/>
      <c r="W694" s="21"/>
      <c r="X694" s="21"/>
      <c r="Y694" s="26"/>
      <c r="Z694" s="26"/>
      <c r="AA694" s="65"/>
      <c r="AI694" s="20"/>
      <c r="AJ694" s="20"/>
      <c r="AK694" s="21"/>
      <c r="AO694" s="9"/>
      <c r="AP694" s="38"/>
      <c r="AQ694" s="9"/>
      <c r="AR694" s="9"/>
      <c r="AS694" s="9"/>
      <c r="AT694" s="9"/>
      <c r="AU694" s="9"/>
      <c r="AV694" s="9"/>
      <c r="AW694" s="9"/>
      <c r="AX694" s="9"/>
      <c r="BA694" s="9"/>
      <c r="BB694" s="9"/>
      <c r="BC694" s="9"/>
      <c r="BD694" s="38"/>
      <c r="BE694" s="9"/>
      <c r="BF694" s="9"/>
      <c r="BG694" s="9"/>
      <c r="BH694" s="9"/>
      <c r="BI694" s="9"/>
    </row>
    <row r="695" spans="1:61">
      <c r="A695" s="70">
        <f t="shared" si="286"/>
        <v>2.4999999999999467E-3</v>
      </c>
      <c r="B695" s="5">
        <v>-2.4275000000000002</v>
      </c>
      <c r="C695" s="75">
        <v>3.66</v>
      </c>
      <c r="D695" s="75">
        <v>0.05</v>
      </c>
      <c r="G695" s="20"/>
      <c r="H695" s="85"/>
      <c r="I695" s="21"/>
      <c r="U695" s="20"/>
      <c r="V695" s="20"/>
      <c r="W695" s="21"/>
      <c r="X695" s="21"/>
      <c r="Y695" s="26"/>
      <c r="Z695" s="26"/>
      <c r="AA695" s="65"/>
      <c r="AI695" s="20"/>
      <c r="AJ695" s="20"/>
      <c r="AK695" s="21"/>
      <c r="AO695" s="9"/>
      <c r="AP695" s="38"/>
      <c r="AQ695" s="9"/>
      <c r="AR695" s="9"/>
      <c r="AS695" s="9"/>
      <c r="AT695" s="9"/>
      <c r="AU695" s="9"/>
      <c r="AV695" s="9"/>
      <c r="AW695" s="9"/>
      <c r="AX695" s="9"/>
      <c r="BA695" s="9"/>
      <c r="BB695" s="9"/>
      <c r="BC695" s="9"/>
      <c r="BD695" s="38"/>
      <c r="BE695" s="9"/>
      <c r="BF695" s="9"/>
      <c r="BG695" s="9"/>
      <c r="BH695" s="9"/>
      <c r="BI695" s="9"/>
    </row>
    <row r="696" spans="1:61">
      <c r="A696" s="70">
        <f t="shared" si="286"/>
        <v>2.5000000000003908E-3</v>
      </c>
      <c r="B696" s="5">
        <v>-2.4249999999999998</v>
      </c>
      <c r="C696" s="75">
        <v>3.49</v>
      </c>
      <c r="D696" s="75">
        <v>0.08</v>
      </c>
      <c r="G696" s="20"/>
      <c r="H696" s="85"/>
      <c r="I696" s="21"/>
      <c r="U696" s="20"/>
      <c r="V696" s="20"/>
      <c r="W696" s="21"/>
      <c r="X696" s="21"/>
      <c r="Y696" s="26"/>
      <c r="Z696" s="26"/>
      <c r="AA696" s="65"/>
      <c r="AI696" s="20"/>
      <c r="AJ696" s="20"/>
      <c r="AK696" s="21"/>
      <c r="AO696" s="9"/>
      <c r="AP696" s="38"/>
      <c r="AQ696" s="9"/>
      <c r="AR696" s="9"/>
      <c r="AS696" s="9"/>
      <c r="AT696" s="9"/>
      <c r="AU696" s="9"/>
      <c r="AV696" s="9"/>
      <c r="AW696" s="9"/>
      <c r="AX696" s="9"/>
      <c r="BA696" s="9"/>
      <c r="BB696" s="9"/>
      <c r="BC696" s="9"/>
      <c r="BD696" s="38"/>
      <c r="BE696" s="9"/>
      <c r="BF696" s="9"/>
      <c r="BG696" s="9"/>
      <c r="BH696" s="9"/>
      <c r="BI696" s="9"/>
    </row>
    <row r="697" spans="1:61">
      <c r="A697" s="70">
        <f t="shared" si="286"/>
        <v>2.4999999999999467E-3</v>
      </c>
      <c r="B697" s="5">
        <v>-2.4224999999999999</v>
      </c>
      <c r="C697" s="75">
        <v>3.53</v>
      </c>
      <c r="D697" s="75">
        <v>0.06</v>
      </c>
      <c r="G697" s="20"/>
      <c r="H697" s="85"/>
      <c r="I697" s="21"/>
      <c r="U697" s="20"/>
      <c r="V697" s="20"/>
      <c r="W697" s="21"/>
      <c r="X697" s="21"/>
      <c r="Y697" s="26"/>
      <c r="Z697" s="26"/>
      <c r="AA697" s="65"/>
      <c r="AI697" s="20"/>
      <c r="AJ697" s="20"/>
      <c r="AK697" s="21"/>
      <c r="AO697" s="9"/>
      <c r="AP697" s="38"/>
      <c r="AQ697" s="9"/>
      <c r="AR697" s="9"/>
      <c r="AS697" s="9"/>
      <c r="AT697" s="9"/>
      <c r="AU697" s="9"/>
      <c r="AV697" s="9"/>
      <c r="AW697" s="9"/>
      <c r="AX697" s="9"/>
      <c r="BA697" s="9"/>
      <c r="BB697" s="9"/>
      <c r="BC697" s="9"/>
      <c r="BD697" s="38"/>
      <c r="BE697" s="9"/>
      <c r="BF697" s="9"/>
      <c r="BG697" s="9"/>
      <c r="BH697" s="9"/>
      <c r="BI697" s="9"/>
    </row>
    <row r="698" spans="1:61">
      <c r="A698" s="70">
        <f t="shared" si="286"/>
        <v>2.4999999999999467E-3</v>
      </c>
      <c r="B698" s="5">
        <v>-2.42</v>
      </c>
      <c r="C698" s="75">
        <v>3.35</v>
      </c>
      <c r="D698" s="75">
        <v>7.0000000000000007E-2</v>
      </c>
      <c r="G698" s="20"/>
      <c r="H698" s="85"/>
      <c r="I698" s="21"/>
      <c r="U698" s="20"/>
      <c r="V698" s="20"/>
      <c r="W698" s="21"/>
      <c r="X698" s="21"/>
      <c r="Y698" s="26"/>
      <c r="Z698" s="26"/>
      <c r="AA698" s="65"/>
      <c r="AI698" s="20"/>
      <c r="AJ698" s="20"/>
      <c r="AK698" s="21"/>
      <c r="AO698" s="9"/>
      <c r="AP698" s="38"/>
      <c r="AQ698" s="9"/>
      <c r="AR698" s="9"/>
      <c r="AS698" s="9"/>
      <c r="AT698" s="9"/>
      <c r="AU698" s="9"/>
      <c r="AV698" s="9"/>
      <c r="AW698" s="9"/>
      <c r="AX698" s="9"/>
      <c r="BA698" s="9"/>
      <c r="BB698" s="9"/>
      <c r="BC698" s="9"/>
      <c r="BD698" s="38"/>
      <c r="BE698" s="9"/>
      <c r="BF698" s="9"/>
      <c r="BG698" s="9"/>
      <c r="BH698" s="9"/>
      <c r="BI698" s="9"/>
    </row>
    <row r="699" spans="1:61">
      <c r="A699" s="70">
        <f t="shared" si="286"/>
        <v>2.4999999999999467E-3</v>
      </c>
      <c r="B699" s="5">
        <v>-2.4175</v>
      </c>
      <c r="C699" s="75">
        <v>3.33</v>
      </c>
      <c r="D699" s="75">
        <v>0.06</v>
      </c>
      <c r="G699" s="20"/>
      <c r="H699" s="85"/>
      <c r="I699" s="21"/>
      <c r="U699" s="20"/>
      <c r="V699" s="20"/>
      <c r="W699" s="21"/>
      <c r="X699" s="21"/>
      <c r="Y699" s="26"/>
      <c r="Z699" s="26"/>
      <c r="AA699" s="65"/>
      <c r="AI699" s="20"/>
      <c r="AJ699" s="20"/>
      <c r="AK699" s="21"/>
      <c r="AO699" s="9"/>
      <c r="AP699" s="38"/>
      <c r="AQ699" s="9"/>
      <c r="AR699" s="9"/>
      <c r="AS699" s="9"/>
      <c r="AT699" s="9"/>
      <c r="AU699" s="9"/>
      <c r="AV699" s="9"/>
      <c r="AW699" s="9"/>
      <c r="AX699" s="9"/>
      <c r="BA699" s="9"/>
      <c r="BB699" s="9"/>
      <c r="BC699" s="9"/>
      <c r="BD699" s="38"/>
      <c r="BE699" s="9"/>
      <c r="BF699" s="9"/>
      <c r="BG699" s="9"/>
      <c r="BH699" s="9"/>
      <c r="BI699" s="9"/>
    </row>
    <row r="700" spans="1:61">
      <c r="A700" s="70">
        <f t="shared" si="286"/>
        <v>2.4999999999999467E-3</v>
      </c>
      <c r="B700" s="5">
        <v>-2.415</v>
      </c>
      <c r="C700" s="75">
        <v>3.37</v>
      </c>
      <c r="D700" s="75">
        <v>0.06</v>
      </c>
      <c r="G700" s="20"/>
      <c r="H700" s="85"/>
      <c r="I700" s="21"/>
      <c r="U700" s="20"/>
      <c r="V700" s="20"/>
      <c r="W700" s="21"/>
      <c r="X700" s="21"/>
      <c r="Y700" s="26"/>
      <c r="Z700" s="26"/>
      <c r="AA700" s="65"/>
      <c r="AI700" s="20"/>
      <c r="AJ700" s="20"/>
      <c r="AK700" s="21"/>
      <c r="AO700" s="9"/>
      <c r="AP700" s="38"/>
      <c r="AQ700" s="9"/>
      <c r="AR700" s="9"/>
      <c r="AS700" s="9"/>
      <c r="AT700" s="9"/>
      <c r="AU700" s="9"/>
      <c r="AV700" s="9"/>
      <c r="AW700" s="9"/>
      <c r="AX700" s="9"/>
      <c r="BA700" s="9"/>
      <c r="BB700" s="9"/>
      <c r="BC700" s="9"/>
      <c r="BD700" s="38"/>
      <c r="BE700" s="9"/>
      <c r="BF700" s="9"/>
      <c r="BG700" s="9"/>
      <c r="BH700" s="9"/>
      <c r="BI700" s="9"/>
    </row>
    <row r="701" spans="1:61">
      <c r="A701" s="70">
        <f t="shared" si="286"/>
        <v>2.4999999999999467E-3</v>
      </c>
      <c r="B701" s="5">
        <v>-2.4125000000000001</v>
      </c>
      <c r="C701" s="75">
        <v>3.37</v>
      </c>
      <c r="D701" s="75">
        <v>0.06</v>
      </c>
      <c r="G701" s="20"/>
      <c r="H701" s="85"/>
      <c r="I701" s="21"/>
      <c r="U701" s="20"/>
      <c r="V701" s="20"/>
      <c r="W701" s="21"/>
      <c r="X701" s="21"/>
      <c r="Y701" s="26"/>
      <c r="Z701" s="26"/>
      <c r="AA701" s="65"/>
      <c r="AI701" s="20"/>
      <c r="AJ701" s="20"/>
      <c r="AK701" s="21"/>
      <c r="AO701" s="9"/>
      <c r="AP701" s="38"/>
      <c r="AQ701" s="9"/>
      <c r="AR701" s="9"/>
      <c r="AS701" s="9"/>
      <c r="AT701" s="9"/>
      <c r="AU701" s="9"/>
      <c r="AV701" s="9"/>
      <c r="AW701" s="9"/>
      <c r="AX701" s="9"/>
      <c r="BA701" s="9"/>
      <c r="BB701" s="9"/>
      <c r="BC701" s="9"/>
      <c r="BD701" s="38"/>
      <c r="BE701" s="9"/>
      <c r="BF701" s="9"/>
      <c r="BG701" s="9"/>
      <c r="BH701" s="9"/>
      <c r="BI701" s="9"/>
    </row>
    <row r="702" spans="1:61">
      <c r="A702" s="70">
        <f t="shared" si="286"/>
        <v>2.4999999999999467E-3</v>
      </c>
      <c r="B702" s="5">
        <v>-2.41</v>
      </c>
      <c r="C702" s="75">
        <v>3.29</v>
      </c>
      <c r="D702" s="75">
        <v>0.08</v>
      </c>
      <c r="G702" s="20"/>
      <c r="H702" s="85"/>
      <c r="I702" s="21"/>
      <c r="U702" s="20"/>
      <c r="V702" s="20"/>
      <c r="W702" s="21"/>
      <c r="X702" s="21"/>
      <c r="Y702" s="26"/>
      <c r="Z702" s="26"/>
      <c r="AA702" s="65"/>
      <c r="AI702" s="20"/>
      <c r="AJ702" s="20"/>
      <c r="AK702" s="21"/>
      <c r="AO702" s="9"/>
      <c r="AP702" s="38"/>
      <c r="AQ702" s="9"/>
      <c r="AR702" s="9"/>
      <c r="AS702" s="9"/>
      <c r="AT702" s="9"/>
      <c r="AU702" s="9"/>
      <c r="AV702" s="9"/>
      <c r="AW702" s="9"/>
      <c r="AX702" s="9"/>
      <c r="BA702" s="9"/>
      <c r="BB702" s="9"/>
      <c r="BC702" s="9"/>
      <c r="BD702" s="38"/>
      <c r="BE702" s="9"/>
      <c r="BF702" s="9"/>
      <c r="BG702" s="9"/>
      <c r="BH702" s="9"/>
      <c r="BI702" s="9"/>
    </row>
    <row r="703" spans="1:61">
      <c r="A703" s="70">
        <f t="shared" si="286"/>
        <v>2.4999999999999467E-3</v>
      </c>
      <c r="B703" s="5">
        <v>-2.4075000000000002</v>
      </c>
      <c r="C703" s="75">
        <v>3.41</v>
      </c>
      <c r="D703" s="75">
        <v>7.0000000000000007E-2</v>
      </c>
      <c r="G703" s="20"/>
      <c r="H703" s="85"/>
      <c r="I703" s="21"/>
      <c r="U703" s="20"/>
      <c r="V703" s="20"/>
      <c r="W703" s="21"/>
      <c r="X703" s="21"/>
      <c r="Y703" s="26"/>
      <c r="Z703" s="26"/>
      <c r="AA703" s="65"/>
      <c r="AI703" s="20"/>
      <c r="AJ703" s="20"/>
      <c r="AK703" s="21"/>
      <c r="AO703" s="9"/>
      <c r="AP703" s="38"/>
      <c r="AQ703" s="9"/>
      <c r="AR703" s="9"/>
      <c r="AS703" s="9"/>
      <c r="AT703" s="9"/>
      <c r="AU703" s="9"/>
      <c r="AV703" s="9"/>
      <c r="AW703" s="9"/>
      <c r="AX703" s="9"/>
      <c r="BA703" s="9"/>
      <c r="BB703" s="9"/>
      <c r="BC703" s="9"/>
      <c r="BD703" s="38"/>
      <c r="BE703" s="9"/>
      <c r="BF703" s="9"/>
      <c r="BG703" s="9"/>
      <c r="BH703" s="9"/>
      <c r="BI703" s="9"/>
    </row>
    <row r="704" spans="1:61">
      <c r="A704" s="70">
        <f t="shared" si="286"/>
        <v>2.5000000000003908E-3</v>
      </c>
      <c r="B704" s="5">
        <v>-2.4049999999999998</v>
      </c>
      <c r="C704" s="75">
        <v>3.69</v>
      </c>
      <c r="D704" s="75">
        <v>7.0000000000000007E-2</v>
      </c>
      <c r="G704" s="20"/>
      <c r="H704" s="85"/>
      <c r="I704" s="21"/>
      <c r="U704" s="20"/>
      <c r="V704" s="20"/>
      <c r="W704" s="21"/>
      <c r="X704" s="21"/>
      <c r="Y704" s="26"/>
      <c r="Z704" s="26"/>
      <c r="AA704" s="65"/>
      <c r="AI704" s="20"/>
      <c r="AJ704" s="20"/>
      <c r="AK704" s="21"/>
      <c r="AO704" s="9"/>
      <c r="AP704" s="38"/>
      <c r="AQ704" s="9"/>
      <c r="AR704" s="9"/>
      <c r="AS704" s="9"/>
      <c r="AT704" s="9"/>
      <c r="AU704" s="9"/>
      <c r="AV704" s="9"/>
      <c r="AW704" s="9"/>
      <c r="AX704" s="9"/>
      <c r="BA704" s="9"/>
      <c r="BB704" s="9"/>
      <c r="BC704" s="9"/>
      <c r="BD704" s="38"/>
      <c r="BE704" s="9"/>
      <c r="BF704" s="9"/>
      <c r="BG704" s="9"/>
      <c r="BH704" s="9"/>
      <c r="BI704" s="9"/>
    </row>
    <row r="705" spans="1:61">
      <c r="A705" s="70">
        <f t="shared" si="286"/>
        <v>2.4999999999999467E-3</v>
      </c>
      <c r="B705" s="5">
        <v>-2.4024999999999999</v>
      </c>
      <c r="C705" s="75">
        <v>3.67</v>
      </c>
      <c r="D705" s="75">
        <v>7.0000000000000007E-2</v>
      </c>
      <c r="G705" s="20"/>
      <c r="H705" s="85"/>
      <c r="I705" s="21"/>
      <c r="U705" s="20"/>
      <c r="V705" s="20"/>
      <c r="W705" s="21"/>
      <c r="X705" s="21"/>
      <c r="Y705" s="26"/>
      <c r="Z705" s="26"/>
      <c r="AA705" s="65"/>
      <c r="AI705" s="20"/>
      <c r="AJ705" s="20"/>
      <c r="AK705" s="21"/>
      <c r="AO705" s="9"/>
      <c r="AP705" s="38"/>
      <c r="AQ705" s="9"/>
      <c r="AR705" s="9"/>
      <c r="AS705" s="9"/>
      <c r="AT705" s="9"/>
      <c r="AU705" s="9"/>
      <c r="AV705" s="9"/>
      <c r="AW705" s="9"/>
      <c r="AX705" s="9"/>
      <c r="BA705" s="9"/>
      <c r="BB705" s="9"/>
      <c r="BC705" s="9"/>
      <c r="BD705" s="38"/>
      <c r="BE705" s="9"/>
      <c r="BF705" s="9"/>
      <c r="BG705" s="9"/>
      <c r="BH705" s="9"/>
      <c r="BI705" s="9"/>
    </row>
    <row r="706" spans="1:61">
      <c r="A706" s="70">
        <f t="shared" si="286"/>
        <v>2.4999999999999467E-3</v>
      </c>
      <c r="B706" s="5">
        <v>-2.4</v>
      </c>
      <c r="C706" s="75">
        <v>3.48</v>
      </c>
      <c r="D706" s="75">
        <v>0.09</v>
      </c>
      <c r="G706" s="20"/>
      <c r="H706" s="85"/>
      <c r="I706" s="21"/>
      <c r="U706" s="20"/>
      <c r="V706" s="20"/>
      <c r="W706" s="21"/>
      <c r="X706" s="21"/>
      <c r="Y706" s="26"/>
      <c r="Z706" s="26"/>
      <c r="AA706" s="65"/>
      <c r="AI706" s="20"/>
      <c r="AJ706" s="20"/>
      <c r="AK706" s="21"/>
      <c r="AO706" s="9"/>
      <c r="AP706" s="38"/>
      <c r="AQ706" s="9"/>
      <c r="AR706" s="9"/>
      <c r="AS706" s="9"/>
      <c r="AT706" s="9"/>
      <c r="AU706" s="9"/>
      <c r="AV706" s="9"/>
      <c r="AW706" s="9"/>
      <c r="AX706" s="9"/>
      <c r="BA706" s="9"/>
      <c r="BB706" s="9"/>
      <c r="BC706" s="9"/>
      <c r="BD706" s="38"/>
      <c r="BE706" s="9"/>
      <c r="BF706" s="9"/>
      <c r="BG706" s="9"/>
      <c r="BH706" s="9"/>
      <c r="BI706" s="9"/>
    </row>
    <row r="707" spans="1:61">
      <c r="A707" s="70">
        <f t="shared" si="286"/>
        <v>2.4999999999999467E-3</v>
      </c>
      <c r="B707" s="5">
        <v>-2.3975</v>
      </c>
      <c r="C707" s="75">
        <v>3.46</v>
      </c>
      <c r="D707" s="75">
        <v>7.0000000000000007E-2</v>
      </c>
      <c r="G707" s="20"/>
      <c r="H707" s="85"/>
      <c r="I707" s="21"/>
      <c r="U707" s="20"/>
      <c r="V707" s="20"/>
      <c r="W707" s="21"/>
      <c r="X707" s="21"/>
      <c r="Y707" s="26"/>
      <c r="Z707" s="26"/>
      <c r="AA707" s="65"/>
      <c r="AI707" s="20"/>
      <c r="AJ707" s="20"/>
      <c r="AK707" s="21"/>
      <c r="AO707" s="9"/>
      <c r="AP707" s="38"/>
      <c r="AQ707" s="9"/>
      <c r="AR707" s="9"/>
      <c r="AS707" s="9"/>
      <c r="AT707" s="9"/>
      <c r="AU707" s="9"/>
      <c r="AV707" s="9"/>
      <c r="AW707" s="9"/>
      <c r="AX707" s="9"/>
      <c r="BA707" s="9"/>
      <c r="BB707" s="9"/>
      <c r="BC707" s="9"/>
      <c r="BD707" s="38"/>
      <c r="BE707" s="9"/>
      <c r="BF707" s="9"/>
      <c r="BG707" s="9"/>
      <c r="BH707" s="9"/>
      <c r="BI707" s="9"/>
    </row>
    <row r="708" spans="1:61">
      <c r="A708" s="70">
        <f t="shared" ref="A708:A771" si="291">B708-B707</f>
        <v>2.4999999999999467E-3</v>
      </c>
      <c r="B708" s="5">
        <v>-2.395</v>
      </c>
      <c r="C708" s="75">
        <v>3.41</v>
      </c>
      <c r="D708" s="75">
        <v>0.09</v>
      </c>
      <c r="G708" s="20"/>
      <c r="H708" s="85"/>
      <c r="I708" s="21"/>
      <c r="U708" s="20"/>
      <c r="V708" s="20"/>
      <c r="W708" s="21"/>
      <c r="X708" s="21"/>
      <c r="Y708" s="26"/>
      <c r="Z708" s="26"/>
      <c r="AA708" s="65"/>
      <c r="AI708" s="20"/>
      <c r="AJ708" s="20"/>
      <c r="AK708" s="21"/>
      <c r="AO708" s="9"/>
      <c r="AP708" s="38"/>
      <c r="AQ708" s="9"/>
      <c r="AR708" s="9"/>
      <c r="AS708" s="9"/>
      <c r="AT708" s="9"/>
      <c r="AU708" s="9"/>
      <c r="AV708" s="9"/>
      <c r="AW708" s="9"/>
      <c r="AX708" s="9"/>
      <c r="BA708" s="9"/>
      <c r="BB708" s="9"/>
      <c r="BC708" s="9"/>
      <c r="BD708" s="38"/>
      <c r="BE708" s="9"/>
      <c r="BF708" s="9"/>
      <c r="BG708" s="9"/>
      <c r="BH708" s="9"/>
      <c r="BI708" s="9"/>
    </row>
    <row r="709" spans="1:61">
      <c r="A709" s="70">
        <f t="shared" si="291"/>
        <v>2.4999999999999467E-3</v>
      </c>
      <c r="B709" s="5">
        <v>-2.3925000000000001</v>
      </c>
      <c r="C709" s="75">
        <v>3.6</v>
      </c>
      <c r="D709" s="75">
        <v>0.08</v>
      </c>
      <c r="G709" s="20"/>
      <c r="H709" s="85"/>
      <c r="I709" s="21"/>
      <c r="U709" s="20"/>
      <c r="V709" s="20"/>
      <c r="W709" s="21"/>
      <c r="X709" s="21"/>
      <c r="Y709" s="26"/>
      <c r="Z709" s="26"/>
      <c r="AA709" s="65"/>
      <c r="AI709" s="20"/>
      <c r="AJ709" s="20"/>
      <c r="AK709" s="21"/>
      <c r="AO709" s="9"/>
      <c r="AP709" s="38"/>
      <c r="AQ709" s="9"/>
      <c r="AR709" s="9"/>
      <c r="AS709" s="9"/>
      <c r="AT709" s="9"/>
      <c r="AU709" s="9"/>
      <c r="AV709" s="9"/>
      <c r="AW709" s="9"/>
      <c r="AX709" s="9"/>
      <c r="BA709" s="9"/>
      <c r="BB709" s="9"/>
      <c r="BC709" s="9"/>
      <c r="BD709" s="38"/>
      <c r="BE709" s="9"/>
      <c r="BF709" s="9"/>
      <c r="BG709" s="9"/>
      <c r="BH709" s="9"/>
      <c r="BI709" s="9"/>
    </row>
    <row r="710" spans="1:61">
      <c r="A710" s="70">
        <f t="shared" si="291"/>
        <v>2.4999999999999467E-3</v>
      </c>
      <c r="B710" s="5">
        <v>-2.39</v>
      </c>
      <c r="C710" s="75">
        <v>3.54</v>
      </c>
      <c r="D710" s="75">
        <v>0.08</v>
      </c>
      <c r="G710" s="20"/>
      <c r="H710" s="85"/>
      <c r="I710" s="21"/>
      <c r="U710" s="20"/>
      <c r="V710" s="20"/>
      <c r="W710" s="21"/>
      <c r="X710" s="21"/>
      <c r="Y710" s="26"/>
      <c r="Z710" s="26"/>
      <c r="AA710" s="65"/>
      <c r="AI710" s="20"/>
      <c r="AJ710" s="20"/>
      <c r="AK710" s="21"/>
      <c r="AO710" s="9"/>
      <c r="AP710" s="38"/>
      <c r="AQ710" s="9"/>
      <c r="AR710" s="9"/>
      <c r="AS710" s="9"/>
      <c r="AT710" s="9"/>
      <c r="AU710" s="9"/>
      <c r="AV710" s="9"/>
      <c r="AW710" s="9"/>
      <c r="AX710" s="9"/>
      <c r="BA710" s="9"/>
      <c r="BB710" s="9"/>
      <c r="BC710" s="9"/>
      <c r="BD710" s="38"/>
      <c r="BE710" s="9"/>
      <c r="BF710" s="9"/>
      <c r="BG710" s="9"/>
      <c r="BH710" s="9"/>
      <c r="BI710" s="9"/>
    </row>
    <row r="711" spans="1:61">
      <c r="A711" s="70">
        <f t="shared" si="291"/>
        <v>2.4999999999999467E-3</v>
      </c>
      <c r="B711" s="5">
        <v>-2.3875000000000002</v>
      </c>
      <c r="C711" s="75">
        <v>3.48</v>
      </c>
      <c r="D711" s="75">
        <v>0.06</v>
      </c>
      <c r="G711" s="20"/>
      <c r="H711" s="85"/>
      <c r="I711" s="21"/>
      <c r="U711" s="20"/>
      <c r="V711" s="20"/>
      <c r="W711" s="21"/>
      <c r="X711" s="21"/>
      <c r="Y711" s="26"/>
      <c r="Z711" s="26"/>
      <c r="AA711" s="65"/>
      <c r="AI711" s="20"/>
      <c r="AJ711" s="20"/>
      <c r="AK711" s="21"/>
      <c r="AO711" s="9"/>
      <c r="AP711" s="38"/>
      <c r="AQ711" s="9"/>
      <c r="AR711" s="9"/>
      <c r="AS711" s="9"/>
      <c r="AT711" s="9"/>
      <c r="AU711" s="9"/>
      <c r="AV711" s="9"/>
      <c r="AW711" s="9"/>
      <c r="AX711" s="9"/>
      <c r="BA711" s="9"/>
      <c r="BB711" s="9"/>
      <c r="BC711" s="9"/>
      <c r="BD711" s="38"/>
      <c r="BE711" s="9"/>
      <c r="BF711" s="9"/>
      <c r="BG711" s="9"/>
      <c r="BH711" s="9"/>
      <c r="BI711" s="9"/>
    </row>
    <row r="712" spans="1:61">
      <c r="A712" s="70">
        <f t="shared" si="291"/>
        <v>2.5000000000003908E-3</v>
      </c>
      <c r="B712" s="5">
        <v>-2.3849999999999998</v>
      </c>
      <c r="C712" s="75">
        <v>3.33</v>
      </c>
      <c r="D712" s="75">
        <v>7.0000000000000007E-2</v>
      </c>
      <c r="G712" s="20"/>
      <c r="H712" s="85"/>
      <c r="I712" s="21"/>
      <c r="U712" s="20"/>
      <c r="V712" s="20"/>
      <c r="W712" s="21"/>
      <c r="X712" s="21"/>
      <c r="Y712" s="26"/>
      <c r="Z712" s="26"/>
      <c r="AA712" s="65"/>
      <c r="AI712" s="20"/>
      <c r="AJ712" s="20"/>
      <c r="AK712" s="21"/>
      <c r="AO712" s="9"/>
      <c r="AP712" s="38"/>
      <c r="AQ712" s="9"/>
      <c r="AR712" s="9"/>
      <c r="AS712" s="9"/>
      <c r="AT712" s="9"/>
      <c r="AU712" s="9"/>
      <c r="AV712" s="9"/>
      <c r="AW712" s="9"/>
      <c r="AX712" s="9"/>
      <c r="BA712" s="9"/>
      <c r="BB712" s="9"/>
      <c r="BC712" s="9"/>
      <c r="BD712" s="38"/>
      <c r="BE712" s="9"/>
      <c r="BF712" s="9"/>
      <c r="BG712" s="9"/>
      <c r="BH712" s="9"/>
      <c r="BI712" s="9"/>
    </row>
    <row r="713" spans="1:61">
      <c r="A713" s="70">
        <f t="shared" si="291"/>
        <v>2.4999999999999467E-3</v>
      </c>
      <c r="B713" s="5">
        <v>-2.3824999999999998</v>
      </c>
      <c r="C713" s="75">
        <v>3.24</v>
      </c>
      <c r="D713" s="75">
        <v>0.1</v>
      </c>
      <c r="G713" s="20"/>
      <c r="H713" s="85"/>
      <c r="I713" s="21"/>
      <c r="U713" s="20"/>
      <c r="V713" s="20"/>
      <c r="W713" s="21"/>
      <c r="X713" s="21"/>
      <c r="Y713" s="26"/>
      <c r="Z713" s="26"/>
      <c r="AA713" s="65"/>
      <c r="AI713" s="20"/>
      <c r="AJ713" s="20"/>
      <c r="AK713" s="21"/>
      <c r="AO713" s="9"/>
      <c r="AP713" s="38"/>
      <c r="AQ713" s="9"/>
      <c r="AR713" s="9"/>
      <c r="AS713" s="9"/>
      <c r="AT713" s="9"/>
      <c r="AU713" s="9"/>
      <c r="AV713" s="9"/>
      <c r="AW713" s="9"/>
      <c r="AX713" s="9"/>
      <c r="BA713" s="9"/>
      <c r="BB713" s="9"/>
      <c r="BC713" s="9"/>
      <c r="BD713" s="38"/>
      <c r="BE713" s="9"/>
      <c r="BF713" s="9"/>
      <c r="BG713" s="9"/>
      <c r="BH713" s="9"/>
      <c r="BI713" s="9"/>
    </row>
    <row r="714" spans="1:61">
      <c r="A714" s="70">
        <f t="shared" si="291"/>
        <v>2.4999999999999467E-3</v>
      </c>
      <c r="B714" s="5">
        <v>-2.38</v>
      </c>
      <c r="C714" s="75">
        <v>3.37</v>
      </c>
      <c r="D714" s="75">
        <v>0.05</v>
      </c>
      <c r="G714" s="20"/>
      <c r="H714" s="85"/>
      <c r="I714" s="21"/>
      <c r="U714" s="20"/>
      <c r="V714" s="20"/>
      <c r="W714" s="21"/>
      <c r="X714" s="21"/>
      <c r="Y714" s="26"/>
      <c r="Z714" s="26"/>
      <c r="AA714" s="65"/>
      <c r="AI714" s="20"/>
      <c r="AJ714" s="20"/>
      <c r="AK714" s="21"/>
      <c r="AO714" s="9"/>
      <c r="AP714" s="38"/>
      <c r="AQ714" s="9"/>
      <c r="AR714" s="9"/>
      <c r="AS714" s="9"/>
      <c r="AT714" s="9"/>
      <c r="AU714" s="9"/>
      <c r="AV714" s="9"/>
      <c r="AW714" s="9"/>
      <c r="AX714" s="9"/>
      <c r="BA714" s="9"/>
      <c r="BB714" s="9"/>
      <c r="BC714" s="9"/>
      <c r="BD714" s="38"/>
      <c r="BE714" s="9"/>
      <c r="BF714" s="9"/>
      <c r="BG714" s="9"/>
      <c r="BH714" s="9"/>
      <c r="BI714" s="9"/>
    </row>
    <row r="715" spans="1:61">
      <c r="A715" s="70">
        <f t="shared" si="291"/>
        <v>2.4999999999999467E-3</v>
      </c>
      <c r="B715" s="5">
        <v>-2.3774999999999999</v>
      </c>
      <c r="C715" s="75">
        <v>3.38</v>
      </c>
      <c r="D715" s="75">
        <v>0.06</v>
      </c>
      <c r="G715" s="20"/>
      <c r="H715" s="85"/>
      <c r="I715" s="21"/>
      <c r="U715" s="20"/>
      <c r="V715" s="20"/>
      <c r="W715" s="21"/>
      <c r="X715" s="21"/>
      <c r="Y715" s="26"/>
      <c r="Z715" s="26"/>
      <c r="AA715" s="65"/>
      <c r="AI715" s="20"/>
      <c r="AJ715" s="20"/>
      <c r="AK715" s="21"/>
      <c r="AO715" s="9"/>
      <c r="AP715" s="38"/>
      <c r="AQ715" s="9"/>
      <c r="AR715" s="9"/>
      <c r="AS715" s="9"/>
      <c r="AT715" s="9"/>
      <c r="AU715" s="9"/>
      <c r="AV715" s="9"/>
      <c r="AW715" s="9"/>
      <c r="AX715" s="9"/>
      <c r="BA715" s="9"/>
      <c r="BB715" s="9"/>
      <c r="BC715" s="9"/>
      <c r="BD715" s="38"/>
      <c r="BE715" s="9"/>
      <c r="BF715" s="9"/>
      <c r="BG715" s="9"/>
      <c r="BH715" s="9"/>
      <c r="BI715" s="9"/>
    </row>
    <row r="716" spans="1:61">
      <c r="A716" s="70">
        <f t="shared" si="291"/>
        <v>2.4999999999999467E-3</v>
      </c>
      <c r="B716" s="5">
        <v>-2.375</v>
      </c>
      <c r="C716" s="75">
        <v>3.39</v>
      </c>
      <c r="D716" s="75">
        <v>7.0000000000000007E-2</v>
      </c>
      <c r="G716" s="20"/>
      <c r="H716" s="85"/>
      <c r="I716" s="21"/>
      <c r="U716" s="20"/>
      <c r="V716" s="20"/>
      <c r="W716" s="21"/>
      <c r="X716" s="21"/>
      <c r="Y716" s="26"/>
      <c r="Z716" s="26"/>
      <c r="AA716" s="65"/>
      <c r="AI716" s="20"/>
      <c r="AJ716" s="20"/>
      <c r="AK716" s="21"/>
      <c r="AO716" s="9"/>
      <c r="AP716" s="38"/>
      <c r="AQ716" s="9"/>
      <c r="AR716" s="9"/>
      <c r="AS716" s="9"/>
      <c r="AT716" s="9"/>
      <c r="AU716" s="9"/>
      <c r="AV716" s="9"/>
      <c r="AW716" s="9"/>
      <c r="AX716" s="9"/>
      <c r="BA716" s="9"/>
      <c r="BB716" s="9"/>
      <c r="BC716" s="9"/>
      <c r="BD716" s="38"/>
      <c r="BE716" s="9"/>
      <c r="BF716" s="9"/>
      <c r="BG716" s="9"/>
      <c r="BH716" s="9"/>
      <c r="BI716" s="9"/>
    </row>
    <row r="717" spans="1:61">
      <c r="A717" s="70">
        <f t="shared" si="291"/>
        <v>2.4999999999999467E-3</v>
      </c>
      <c r="B717" s="5">
        <v>-2.3725000000000001</v>
      </c>
      <c r="C717" s="75">
        <v>3.63</v>
      </c>
      <c r="D717" s="75">
        <v>7.0000000000000007E-2</v>
      </c>
      <c r="G717" s="20"/>
      <c r="H717" s="85"/>
      <c r="I717" s="21"/>
      <c r="U717" s="20"/>
      <c r="V717" s="20"/>
      <c r="W717" s="21"/>
      <c r="X717" s="21"/>
      <c r="Y717" s="26"/>
      <c r="Z717" s="26"/>
      <c r="AA717" s="65"/>
      <c r="AI717" s="20"/>
      <c r="AJ717" s="20"/>
      <c r="AK717" s="21"/>
      <c r="AO717" s="9"/>
      <c r="AP717" s="38"/>
      <c r="AQ717" s="9"/>
      <c r="AR717" s="9"/>
      <c r="AS717" s="9"/>
      <c r="AT717" s="9"/>
      <c r="AU717" s="9"/>
      <c r="AV717" s="9"/>
      <c r="AW717" s="9"/>
      <c r="AX717" s="9"/>
      <c r="BA717" s="9"/>
      <c r="BB717" s="9"/>
      <c r="BC717" s="9"/>
      <c r="BD717" s="38"/>
      <c r="BE717" s="9"/>
      <c r="BF717" s="9"/>
      <c r="BG717" s="9"/>
      <c r="BH717" s="9"/>
      <c r="BI717" s="9"/>
    </row>
    <row r="718" spans="1:61">
      <c r="A718" s="70">
        <f t="shared" si="291"/>
        <v>2.4999999999999467E-3</v>
      </c>
      <c r="B718" s="5">
        <v>-2.37</v>
      </c>
      <c r="C718" s="75">
        <v>3.72</v>
      </c>
      <c r="D718" s="75">
        <v>0.05</v>
      </c>
      <c r="G718" s="20"/>
      <c r="H718" s="85"/>
      <c r="I718" s="21"/>
      <c r="U718" s="20"/>
      <c r="V718" s="20"/>
      <c r="W718" s="21"/>
      <c r="X718" s="21"/>
      <c r="Y718" s="26"/>
      <c r="Z718" s="26"/>
      <c r="AA718" s="65"/>
      <c r="AI718" s="20"/>
      <c r="AJ718" s="20"/>
      <c r="AK718" s="21"/>
      <c r="AO718" s="9"/>
      <c r="AP718" s="38"/>
      <c r="AQ718" s="9"/>
      <c r="AR718" s="9"/>
      <c r="AS718" s="9"/>
      <c r="AT718" s="9"/>
      <c r="AU718" s="9"/>
      <c r="AV718" s="9"/>
      <c r="AW718" s="9"/>
      <c r="AX718" s="9"/>
      <c r="BA718" s="9"/>
      <c r="BB718" s="9"/>
      <c r="BC718" s="9"/>
      <c r="BD718" s="38"/>
      <c r="BE718" s="9"/>
      <c r="BF718" s="9"/>
      <c r="BG718" s="9"/>
      <c r="BH718" s="9"/>
      <c r="BI718" s="9"/>
    </row>
    <row r="719" spans="1:61">
      <c r="A719" s="70">
        <f t="shared" si="291"/>
        <v>2.4999999999999467E-3</v>
      </c>
      <c r="B719" s="5">
        <v>-2.3675000000000002</v>
      </c>
      <c r="C719" s="75">
        <v>3.63</v>
      </c>
      <c r="D719" s="75">
        <v>7.0000000000000007E-2</v>
      </c>
      <c r="G719" s="20"/>
      <c r="H719" s="85"/>
      <c r="I719" s="21"/>
      <c r="U719" s="20"/>
      <c r="V719" s="20"/>
      <c r="W719" s="21"/>
      <c r="X719" s="21"/>
      <c r="Y719" s="26"/>
      <c r="Z719" s="26"/>
      <c r="AA719" s="65"/>
      <c r="AI719" s="20"/>
      <c r="AJ719" s="20"/>
      <c r="AK719" s="21"/>
      <c r="AO719" s="9"/>
      <c r="AP719" s="38"/>
      <c r="AQ719" s="9"/>
      <c r="AR719" s="9"/>
      <c r="AS719" s="9"/>
      <c r="AT719" s="9"/>
      <c r="AU719" s="9"/>
      <c r="AV719" s="9"/>
      <c r="AW719" s="9"/>
      <c r="AX719" s="9"/>
      <c r="BA719" s="9"/>
      <c r="BB719" s="9"/>
      <c r="BC719" s="9"/>
      <c r="BD719" s="38"/>
      <c r="BE719" s="9"/>
      <c r="BF719" s="9"/>
      <c r="BG719" s="9"/>
      <c r="BH719" s="9"/>
      <c r="BI719" s="9"/>
    </row>
    <row r="720" spans="1:61">
      <c r="A720" s="70">
        <f t="shared" si="291"/>
        <v>2.4999999999999467E-3</v>
      </c>
      <c r="B720" s="5">
        <v>-2.3650000000000002</v>
      </c>
      <c r="C720" s="75">
        <v>3.87</v>
      </c>
      <c r="D720" s="75">
        <v>0.04</v>
      </c>
      <c r="G720" s="20"/>
      <c r="H720" s="85"/>
      <c r="I720" s="21"/>
      <c r="U720" s="20"/>
      <c r="V720" s="20"/>
      <c r="W720" s="21"/>
      <c r="X720" s="21"/>
      <c r="Y720" s="26"/>
      <c r="Z720" s="26"/>
      <c r="AA720" s="65"/>
      <c r="AI720" s="20"/>
      <c r="AJ720" s="20"/>
      <c r="AK720" s="21"/>
      <c r="AO720" s="9"/>
      <c r="AP720" s="38"/>
      <c r="AQ720" s="9"/>
      <c r="AR720" s="9"/>
      <c r="AS720" s="9"/>
      <c r="AT720" s="9"/>
      <c r="AU720" s="9"/>
      <c r="AV720" s="9"/>
      <c r="AW720" s="9"/>
      <c r="AX720" s="9"/>
      <c r="BA720" s="9"/>
      <c r="BB720" s="9"/>
      <c r="BC720" s="9"/>
      <c r="BD720" s="38"/>
      <c r="BE720" s="9"/>
      <c r="BF720" s="9"/>
      <c r="BG720" s="9"/>
      <c r="BH720" s="9"/>
      <c r="BI720" s="9"/>
    </row>
    <row r="721" spans="1:61">
      <c r="A721" s="70">
        <f t="shared" si="291"/>
        <v>2.5000000000003908E-3</v>
      </c>
      <c r="B721" s="5">
        <v>-2.3624999999999998</v>
      </c>
      <c r="C721" s="75">
        <v>3.76</v>
      </c>
      <c r="D721" s="75">
        <v>0.05</v>
      </c>
      <c r="G721" s="20"/>
      <c r="H721" s="85"/>
      <c r="I721" s="21"/>
      <c r="U721" s="20"/>
      <c r="V721" s="20"/>
      <c r="W721" s="21"/>
      <c r="X721" s="21"/>
      <c r="Y721" s="26"/>
      <c r="Z721" s="26"/>
      <c r="AA721" s="65"/>
      <c r="AI721" s="20"/>
      <c r="AJ721" s="20"/>
      <c r="AK721" s="21"/>
      <c r="AO721" s="9"/>
      <c r="AP721" s="38"/>
      <c r="AQ721" s="9"/>
      <c r="AR721" s="9"/>
      <c r="AS721" s="9"/>
      <c r="AT721" s="9"/>
      <c r="AU721" s="9"/>
      <c r="AV721" s="9"/>
      <c r="AW721" s="9"/>
      <c r="AX721" s="9"/>
      <c r="BA721" s="9"/>
      <c r="BB721" s="9"/>
      <c r="BC721" s="9"/>
      <c r="BD721" s="38"/>
      <c r="BE721" s="9"/>
      <c r="BF721" s="9"/>
      <c r="BG721" s="9"/>
      <c r="BH721" s="9"/>
      <c r="BI721" s="9"/>
    </row>
    <row r="722" spans="1:61">
      <c r="A722" s="70">
        <f t="shared" si="291"/>
        <v>2.4999999999999467E-3</v>
      </c>
      <c r="B722" s="5">
        <v>-2.36</v>
      </c>
      <c r="C722" s="75">
        <v>3.92</v>
      </c>
      <c r="D722" s="75">
        <v>0.03</v>
      </c>
      <c r="G722" s="20"/>
      <c r="H722" s="85"/>
      <c r="I722" s="21"/>
      <c r="U722" s="20"/>
      <c r="V722" s="20"/>
      <c r="W722" s="21"/>
      <c r="X722" s="21"/>
      <c r="Y722" s="26"/>
      <c r="Z722" s="26"/>
      <c r="AA722" s="65"/>
      <c r="AI722" s="20"/>
      <c r="AJ722" s="20"/>
      <c r="AK722" s="21"/>
      <c r="AO722" s="9"/>
      <c r="AP722" s="38"/>
      <c r="AQ722" s="9"/>
      <c r="AR722" s="9"/>
      <c r="AS722" s="9"/>
      <c r="AT722" s="9"/>
      <c r="AU722" s="9"/>
      <c r="AV722" s="9"/>
      <c r="AW722" s="9"/>
      <c r="AX722" s="9"/>
      <c r="BA722" s="9"/>
      <c r="BB722" s="9"/>
      <c r="BC722" s="9"/>
      <c r="BD722" s="38"/>
      <c r="BE722" s="9"/>
      <c r="BF722" s="9"/>
      <c r="BG722" s="9"/>
      <c r="BH722" s="9"/>
      <c r="BI722" s="9"/>
    </row>
    <row r="723" spans="1:61">
      <c r="A723" s="70">
        <f t="shared" si="291"/>
        <v>2.4999999999999467E-3</v>
      </c>
      <c r="B723" s="5">
        <v>-2.3574999999999999</v>
      </c>
      <c r="C723" s="75">
        <v>3.96</v>
      </c>
      <c r="D723" s="75">
        <v>0.06</v>
      </c>
      <c r="G723" s="20"/>
      <c r="H723" s="85"/>
      <c r="I723" s="21"/>
      <c r="U723" s="20"/>
      <c r="V723" s="20"/>
      <c r="W723" s="21"/>
      <c r="X723" s="21"/>
      <c r="Y723" s="26"/>
      <c r="Z723" s="26"/>
      <c r="AA723" s="65"/>
      <c r="AI723" s="20"/>
      <c r="AJ723" s="20"/>
      <c r="AK723" s="21"/>
      <c r="AO723" s="9"/>
      <c r="AP723" s="38"/>
      <c r="AQ723" s="9"/>
      <c r="AR723" s="9"/>
      <c r="AS723" s="9"/>
      <c r="AT723" s="9"/>
      <c r="AU723" s="9"/>
      <c r="AV723" s="9"/>
      <c r="AW723" s="9"/>
      <c r="AX723" s="9"/>
      <c r="BA723" s="9"/>
      <c r="BB723" s="9"/>
      <c r="BC723" s="9"/>
      <c r="BD723" s="38"/>
      <c r="BE723" s="9"/>
      <c r="BF723" s="9"/>
      <c r="BG723" s="9"/>
      <c r="BH723" s="9"/>
      <c r="BI723" s="9"/>
    </row>
    <row r="724" spans="1:61">
      <c r="A724" s="70">
        <f t="shared" si="291"/>
        <v>2.4999999999999467E-3</v>
      </c>
      <c r="B724" s="5">
        <v>-2.355</v>
      </c>
      <c r="C724" s="75">
        <v>3.8</v>
      </c>
      <c r="D724" s="75">
        <v>0.05</v>
      </c>
      <c r="G724" s="20"/>
      <c r="H724" s="85"/>
      <c r="I724" s="21"/>
      <c r="U724" s="20"/>
      <c r="V724" s="20"/>
      <c r="W724" s="21"/>
      <c r="X724" s="21"/>
      <c r="Y724" s="26"/>
      <c r="Z724" s="26"/>
      <c r="AA724" s="65"/>
      <c r="AI724" s="20"/>
      <c r="AJ724" s="20"/>
      <c r="AK724" s="21"/>
      <c r="AO724" s="9"/>
      <c r="AP724" s="38"/>
      <c r="AQ724" s="9"/>
      <c r="AR724" s="9"/>
      <c r="AS724" s="9"/>
      <c r="AT724" s="9"/>
      <c r="AU724" s="9"/>
      <c r="AV724" s="9"/>
      <c r="AW724" s="9"/>
      <c r="AX724" s="9"/>
      <c r="BA724" s="9"/>
      <c r="BB724" s="9"/>
      <c r="BC724" s="9"/>
      <c r="BD724" s="38"/>
      <c r="BE724" s="9"/>
      <c r="BF724" s="9"/>
      <c r="BG724" s="9"/>
      <c r="BH724" s="9"/>
      <c r="BI724" s="9"/>
    </row>
    <row r="725" spans="1:61">
      <c r="A725" s="70">
        <f t="shared" si="291"/>
        <v>2.4999999999999467E-3</v>
      </c>
      <c r="B725" s="5">
        <v>-2.3525</v>
      </c>
      <c r="C725" s="75">
        <v>3.72</v>
      </c>
      <c r="D725" s="75">
        <v>0.05</v>
      </c>
      <c r="G725" s="20"/>
      <c r="H725" s="85"/>
      <c r="I725" s="21"/>
      <c r="U725" s="20"/>
      <c r="V725" s="20"/>
      <c r="W725" s="21"/>
      <c r="X725" s="21"/>
      <c r="Y725" s="26"/>
      <c r="Z725" s="26"/>
      <c r="AA725" s="65"/>
      <c r="AI725" s="20"/>
      <c r="AJ725" s="20"/>
      <c r="AK725" s="21"/>
      <c r="AO725" s="9"/>
      <c r="AP725" s="38"/>
      <c r="AQ725" s="9"/>
      <c r="AR725" s="9"/>
      <c r="AS725" s="9"/>
      <c r="AT725" s="9"/>
      <c r="AU725" s="9"/>
      <c r="AV725" s="9"/>
      <c r="AW725" s="9"/>
      <c r="AX725" s="9"/>
      <c r="BA725" s="9"/>
      <c r="BB725" s="9"/>
      <c r="BC725" s="9"/>
      <c r="BD725" s="38"/>
      <c r="BE725" s="9"/>
      <c r="BF725" s="9"/>
      <c r="BG725" s="9"/>
      <c r="BH725" s="9"/>
      <c r="BI725" s="9"/>
    </row>
    <row r="726" spans="1:61">
      <c r="A726" s="70">
        <f t="shared" si="291"/>
        <v>2.4999999999999467E-3</v>
      </c>
      <c r="B726" s="5">
        <v>-2.35</v>
      </c>
      <c r="C726" s="75">
        <v>3.58</v>
      </c>
      <c r="D726" s="75">
        <v>0.06</v>
      </c>
      <c r="G726" s="20"/>
      <c r="H726" s="85"/>
      <c r="I726" s="21"/>
      <c r="U726" s="20"/>
      <c r="V726" s="20"/>
      <c r="W726" s="21"/>
      <c r="X726" s="21"/>
      <c r="Y726" s="26"/>
      <c r="Z726" s="26"/>
      <c r="AA726" s="65"/>
      <c r="AI726" s="20"/>
      <c r="AJ726" s="20"/>
      <c r="AK726" s="21"/>
      <c r="AO726" s="9"/>
      <c r="AP726" s="38"/>
      <c r="AQ726" s="9"/>
      <c r="AR726" s="9"/>
      <c r="AS726" s="9"/>
      <c r="AT726" s="9"/>
      <c r="AU726" s="9"/>
      <c r="AV726" s="9"/>
      <c r="AW726" s="9"/>
      <c r="AX726" s="9"/>
      <c r="BA726" s="9"/>
      <c r="BB726" s="9"/>
      <c r="BC726" s="9"/>
      <c r="BD726" s="38"/>
      <c r="BE726" s="9"/>
      <c r="BF726" s="9"/>
      <c r="BG726" s="9"/>
      <c r="BH726" s="9"/>
      <c r="BI726" s="9"/>
    </row>
    <row r="727" spans="1:61">
      <c r="A727" s="70">
        <f t="shared" si="291"/>
        <v>2.4999999999999467E-3</v>
      </c>
      <c r="B727" s="5">
        <v>-2.3475000000000001</v>
      </c>
      <c r="C727" s="75">
        <v>3.25</v>
      </c>
      <c r="D727" s="75">
        <v>7.0000000000000007E-2</v>
      </c>
      <c r="G727" s="20"/>
      <c r="H727" s="85"/>
      <c r="I727" s="21"/>
      <c r="U727" s="20"/>
      <c r="V727" s="20"/>
      <c r="W727" s="21"/>
      <c r="X727" s="21"/>
      <c r="Y727" s="26"/>
      <c r="Z727" s="26"/>
      <c r="AA727" s="65"/>
      <c r="AI727" s="20"/>
      <c r="AJ727" s="20"/>
      <c r="AK727" s="21"/>
      <c r="AO727" s="9"/>
      <c r="AP727" s="38"/>
      <c r="AQ727" s="9"/>
      <c r="AR727" s="9"/>
      <c r="AS727" s="9"/>
      <c r="AT727" s="9"/>
      <c r="AU727" s="9"/>
      <c r="AV727" s="9"/>
      <c r="AW727" s="9"/>
      <c r="AX727" s="9"/>
      <c r="BA727" s="9"/>
      <c r="BB727" s="9"/>
      <c r="BC727" s="9"/>
      <c r="BD727" s="38"/>
      <c r="BE727" s="9"/>
      <c r="BF727" s="9"/>
      <c r="BG727" s="9"/>
      <c r="BH727" s="9"/>
      <c r="BI727" s="9"/>
    </row>
    <row r="728" spans="1:61">
      <c r="A728" s="70">
        <f t="shared" si="291"/>
        <v>2.4999999999999467E-3</v>
      </c>
      <c r="B728" s="5">
        <v>-2.3450000000000002</v>
      </c>
      <c r="C728" s="75">
        <v>3.37</v>
      </c>
      <c r="D728" s="75">
        <v>0.06</v>
      </c>
      <c r="G728" s="20"/>
      <c r="H728" s="85"/>
      <c r="I728" s="21"/>
      <c r="U728" s="20"/>
      <c r="V728" s="20"/>
      <c r="W728" s="21"/>
      <c r="X728" s="21"/>
      <c r="Y728" s="26"/>
      <c r="Z728" s="26"/>
      <c r="AA728" s="65"/>
      <c r="AI728" s="20"/>
      <c r="AJ728" s="20"/>
      <c r="AK728" s="21"/>
      <c r="AO728" s="9"/>
      <c r="AP728" s="38"/>
      <c r="AQ728" s="9"/>
      <c r="AR728" s="9"/>
      <c r="AS728" s="9"/>
      <c r="AT728" s="9"/>
      <c r="AU728" s="9"/>
      <c r="AV728" s="9"/>
      <c r="AW728" s="9"/>
      <c r="AX728" s="9"/>
      <c r="BA728" s="9"/>
      <c r="BB728" s="9"/>
      <c r="BC728" s="9"/>
      <c r="BD728" s="38"/>
      <c r="BE728" s="9"/>
      <c r="BF728" s="9"/>
      <c r="BG728" s="9"/>
      <c r="BH728" s="9"/>
      <c r="BI728" s="9"/>
    </row>
    <row r="729" spans="1:61">
      <c r="A729" s="70">
        <f t="shared" si="291"/>
        <v>2.5000000000003908E-3</v>
      </c>
      <c r="B729" s="5">
        <v>-2.3424999999999998</v>
      </c>
      <c r="C729" s="75">
        <v>3.33</v>
      </c>
      <c r="D729" s="75">
        <v>7.0000000000000007E-2</v>
      </c>
      <c r="G729" s="20"/>
      <c r="H729" s="85"/>
      <c r="I729" s="21"/>
      <c r="U729" s="20"/>
      <c r="V729" s="20"/>
      <c r="W729" s="21"/>
      <c r="X729" s="21"/>
      <c r="Y729" s="26"/>
      <c r="Z729" s="26"/>
      <c r="AA729" s="65"/>
      <c r="AI729" s="20"/>
      <c r="AJ729" s="20"/>
      <c r="AK729" s="21"/>
      <c r="AO729" s="9"/>
      <c r="AP729" s="38"/>
      <c r="AQ729" s="9"/>
      <c r="AR729" s="9"/>
      <c r="AS729" s="9"/>
      <c r="AT729" s="9"/>
      <c r="AU729" s="9"/>
      <c r="AV729" s="9"/>
      <c r="AW729" s="9"/>
      <c r="AX729" s="9"/>
      <c r="BA729" s="9"/>
      <c r="BB729" s="9"/>
      <c r="BC729" s="9"/>
      <c r="BD729" s="38"/>
      <c r="BE729" s="9"/>
      <c r="BF729" s="9"/>
      <c r="BG729" s="9"/>
      <c r="BH729" s="9"/>
      <c r="BI729" s="9"/>
    </row>
    <row r="730" spans="1:61">
      <c r="A730" s="70">
        <f t="shared" si="291"/>
        <v>2.4999999999999467E-3</v>
      </c>
      <c r="B730" s="5">
        <v>-2.34</v>
      </c>
      <c r="C730" s="75">
        <v>3.2</v>
      </c>
      <c r="D730" s="75">
        <v>0.09</v>
      </c>
      <c r="G730" s="20"/>
      <c r="H730" s="85"/>
      <c r="I730" s="21"/>
      <c r="U730" s="20"/>
      <c r="V730" s="20"/>
      <c r="W730" s="21"/>
      <c r="X730" s="21"/>
      <c r="Y730" s="26"/>
      <c r="Z730" s="26"/>
      <c r="AA730" s="65"/>
      <c r="AI730" s="20"/>
      <c r="AJ730" s="20"/>
      <c r="AK730" s="21"/>
      <c r="AO730" s="9"/>
      <c r="AP730" s="38"/>
      <c r="AQ730" s="9"/>
      <c r="AR730" s="9"/>
      <c r="AS730" s="9"/>
      <c r="AT730" s="9"/>
      <c r="AU730" s="9"/>
      <c r="AV730" s="9"/>
      <c r="AW730" s="9"/>
      <c r="AX730" s="9"/>
      <c r="BA730" s="9"/>
      <c r="BB730" s="9"/>
      <c r="BC730" s="9"/>
      <c r="BD730" s="38"/>
      <c r="BE730" s="9"/>
      <c r="BF730" s="9"/>
      <c r="BG730" s="9"/>
      <c r="BH730" s="9"/>
      <c r="BI730" s="9"/>
    </row>
    <row r="731" spans="1:61">
      <c r="A731" s="70">
        <f t="shared" si="291"/>
        <v>2.4999999999999467E-3</v>
      </c>
      <c r="B731" s="5">
        <v>-2.3374999999999999</v>
      </c>
      <c r="C731" s="75">
        <v>3.29</v>
      </c>
      <c r="D731" s="75">
        <v>0.06</v>
      </c>
      <c r="G731" s="20"/>
      <c r="H731" s="85"/>
      <c r="I731" s="21"/>
      <c r="U731" s="20"/>
      <c r="V731" s="20"/>
      <c r="W731" s="21"/>
      <c r="X731" s="21"/>
      <c r="Y731" s="26"/>
      <c r="Z731" s="26"/>
      <c r="AA731" s="65"/>
      <c r="AI731" s="20"/>
      <c r="AJ731" s="20"/>
      <c r="AK731" s="21"/>
      <c r="AO731" s="9"/>
      <c r="AP731" s="38"/>
      <c r="AQ731" s="9"/>
      <c r="AR731" s="9"/>
      <c r="AS731" s="9"/>
      <c r="AT731" s="9"/>
      <c r="AU731" s="9"/>
      <c r="AV731" s="9"/>
      <c r="AW731" s="9"/>
      <c r="AX731" s="9"/>
      <c r="BA731" s="9"/>
      <c r="BB731" s="9"/>
      <c r="BC731" s="9"/>
      <c r="BD731" s="38"/>
      <c r="BE731" s="9"/>
      <c r="BF731" s="9"/>
      <c r="BG731" s="9"/>
      <c r="BH731" s="9"/>
      <c r="BI731" s="9"/>
    </row>
    <row r="732" spans="1:61">
      <c r="A732" s="70">
        <f t="shared" si="291"/>
        <v>2.4999999999999467E-3</v>
      </c>
      <c r="B732" s="5">
        <v>-2.335</v>
      </c>
      <c r="C732" s="75">
        <v>3.39</v>
      </c>
      <c r="D732" s="75">
        <v>7.0000000000000007E-2</v>
      </c>
      <c r="G732" s="20"/>
      <c r="H732" s="85"/>
      <c r="I732" s="21"/>
      <c r="U732" s="20"/>
      <c r="V732" s="20"/>
      <c r="W732" s="21"/>
      <c r="X732" s="21"/>
      <c r="Y732" s="26"/>
      <c r="Z732" s="26"/>
      <c r="AA732" s="65"/>
      <c r="AI732" s="20"/>
      <c r="AJ732" s="20"/>
      <c r="AK732" s="21"/>
      <c r="AO732" s="9"/>
      <c r="AP732" s="38"/>
      <c r="AQ732" s="9"/>
      <c r="AR732" s="9"/>
      <c r="AS732" s="9"/>
      <c r="AT732" s="9"/>
      <c r="AU732" s="9"/>
      <c r="AV732" s="9"/>
      <c r="AW732" s="9"/>
      <c r="AX732" s="9"/>
      <c r="BA732" s="9"/>
      <c r="BB732" s="9"/>
      <c r="BC732" s="9"/>
      <c r="BD732" s="38"/>
      <c r="BE732" s="9"/>
      <c r="BF732" s="9"/>
      <c r="BG732" s="9"/>
      <c r="BH732" s="9"/>
      <c r="BI732" s="9"/>
    </row>
    <row r="733" spans="1:61">
      <c r="A733" s="70">
        <f t="shared" si="291"/>
        <v>2.4999999999999467E-3</v>
      </c>
      <c r="B733" s="5">
        <v>-2.3325</v>
      </c>
      <c r="C733" s="75">
        <v>3.52</v>
      </c>
      <c r="D733" s="75">
        <v>0.08</v>
      </c>
      <c r="G733" s="20"/>
      <c r="H733" s="85"/>
      <c r="I733" s="21"/>
      <c r="U733" s="20"/>
      <c r="V733" s="20"/>
      <c r="W733" s="21"/>
      <c r="X733" s="21"/>
      <c r="Y733" s="26"/>
      <c r="Z733" s="26"/>
      <c r="AA733" s="65"/>
      <c r="AI733" s="20"/>
      <c r="AJ733" s="20"/>
      <c r="AK733" s="21"/>
      <c r="AO733" s="9"/>
      <c r="AP733" s="38"/>
      <c r="AQ733" s="9"/>
      <c r="AR733" s="9"/>
      <c r="AS733" s="9"/>
      <c r="AT733" s="9"/>
      <c r="AU733" s="9"/>
      <c r="AV733" s="9"/>
      <c r="AW733" s="9"/>
      <c r="AX733" s="9"/>
      <c r="BA733" s="9"/>
      <c r="BB733" s="9"/>
      <c r="BC733" s="9"/>
      <c r="BD733" s="38"/>
      <c r="BE733" s="9"/>
      <c r="BF733" s="9"/>
      <c r="BG733" s="9"/>
      <c r="BH733" s="9"/>
      <c r="BI733" s="9"/>
    </row>
    <row r="734" spans="1:61">
      <c r="A734" s="70">
        <f t="shared" si="291"/>
        <v>2.4999999999999467E-3</v>
      </c>
      <c r="B734" s="5">
        <v>-2.33</v>
      </c>
      <c r="C734" s="75">
        <v>3.64</v>
      </c>
      <c r="D734" s="75">
        <v>7.0000000000000007E-2</v>
      </c>
      <c r="G734" s="20"/>
      <c r="H734" s="85"/>
      <c r="I734" s="21"/>
      <c r="U734" s="20"/>
      <c r="V734" s="20"/>
      <c r="W734" s="21"/>
      <c r="X734" s="21"/>
      <c r="Y734" s="26"/>
      <c r="Z734" s="26"/>
      <c r="AA734" s="65"/>
      <c r="AI734" s="20"/>
      <c r="AJ734" s="20"/>
      <c r="AK734" s="21"/>
      <c r="AO734" s="9"/>
      <c r="AP734" s="38"/>
      <c r="AQ734" s="9"/>
      <c r="AR734" s="9"/>
      <c r="AS734" s="9"/>
      <c r="AT734" s="9"/>
      <c r="AU734" s="9"/>
      <c r="AV734" s="9"/>
      <c r="AW734" s="9"/>
      <c r="AX734" s="9"/>
      <c r="BA734" s="9"/>
      <c r="BB734" s="9"/>
      <c r="BC734" s="9"/>
      <c r="BD734" s="38"/>
      <c r="BE734" s="9"/>
      <c r="BF734" s="9"/>
      <c r="BG734" s="9"/>
      <c r="BH734" s="9"/>
      <c r="BI734" s="9"/>
    </row>
    <row r="735" spans="1:61">
      <c r="A735" s="70">
        <f t="shared" si="291"/>
        <v>2.4999999999999467E-3</v>
      </c>
      <c r="B735" s="5">
        <v>-2.3275000000000001</v>
      </c>
      <c r="C735" s="75">
        <v>3.64</v>
      </c>
      <c r="D735" s="75">
        <v>0.06</v>
      </c>
      <c r="G735" s="20"/>
      <c r="H735" s="85"/>
      <c r="I735" s="21"/>
      <c r="U735" s="20"/>
      <c r="V735" s="20"/>
      <c r="W735" s="21"/>
      <c r="X735" s="21"/>
      <c r="Y735" s="26"/>
      <c r="Z735" s="26"/>
      <c r="AA735" s="65"/>
      <c r="AI735" s="20"/>
      <c r="AJ735" s="20"/>
      <c r="AK735" s="21"/>
      <c r="AO735" s="9"/>
      <c r="AP735" s="38"/>
      <c r="AQ735" s="9"/>
      <c r="AR735" s="9"/>
      <c r="AS735" s="9"/>
      <c r="AT735" s="9"/>
      <c r="AU735" s="9"/>
      <c r="AV735" s="9"/>
      <c r="AW735" s="9"/>
      <c r="AX735" s="9"/>
      <c r="BA735" s="9"/>
      <c r="BB735" s="9"/>
      <c r="BC735" s="9"/>
      <c r="BD735" s="38"/>
      <c r="BE735" s="9"/>
      <c r="BF735" s="9"/>
      <c r="BG735" s="9"/>
      <c r="BH735" s="9"/>
      <c r="BI735" s="9"/>
    </row>
    <row r="736" spans="1:61">
      <c r="A736" s="70">
        <f t="shared" si="291"/>
        <v>2.4999999999999467E-3</v>
      </c>
      <c r="B736" s="5">
        <v>-2.3250000000000002</v>
      </c>
      <c r="C736" s="75">
        <v>3.52</v>
      </c>
      <c r="D736" s="75">
        <v>0.04</v>
      </c>
      <c r="G736" s="20"/>
      <c r="H736" s="85"/>
      <c r="I736" s="21"/>
      <c r="U736" s="20"/>
      <c r="V736" s="20"/>
      <c r="W736" s="21"/>
      <c r="X736" s="21"/>
      <c r="Y736" s="26"/>
      <c r="Z736" s="26"/>
      <c r="AA736" s="65"/>
      <c r="AI736" s="20"/>
      <c r="AJ736" s="20"/>
      <c r="AK736" s="21"/>
      <c r="AO736" s="9"/>
      <c r="AP736" s="38"/>
      <c r="AQ736" s="9"/>
      <c r="AR736" s="9"/>
      <c r="AS736" s="9"/>
      <c r="AT736" s="9"/>
      <c r="AU736" s="9"/>
      <c r="AV736" s="9"/>
      <c r="AW736" s="9"/>
      <c r="AX736" s="9"/>
      <c r="BA736" s="9"/>
      <c r="BB736" s="9"/>
      <c r="BC736" s="9"/>
      <c r="BD736" s="38"/>
      <c r="BE736" s="9"/>
      <c r="BF736" s="9"/>
      <c r="BG736" s="9"/>
      <c r="BH736" s="9"/>
      <c r="BI736" s="9"/>
    </row>
    <row r="737" spans="1:61">
      <c r="A737" s="70">
        <f t="shared" si="291"/>
        <v>2.5000000000003908E-3</v>
      </c>
      <c r="B737" s="5">
        <v>-2.3224999999999998</v>
      </c>
      <c r="C737" s="75">
        <v>3.6</v>
      </c>
      <c r="D737" s="75">
        <v>0.08</v>
      </c>
      <c r="G737" s="20"/>
      <c r="H737" s="85"/>
      <c r="I737" s="21"/>
      <c r="U737" s="20"/>
      <c r="V737" s="20"/>
      <c r="W737" s="21"/>
      <c r="X737" s="21"/>
      <c r="Y737" s="26"/>
      <c r="Z737" s="26"/>
      <c r="AA737" s="65"/>
      <c r="AI737" s="20"/>
      <c r="AJ737" s="20"/>
      <c r="AK737" s="21"/>
      <c r="AO737" s="9"/>
      <c r="AP737" s="38"/>
      <c r="AQ737" s="9"/>
      <c r="AR737" s="9"/>
      <c r="AS737" s="9"/>
      <c r="AT737" s="9"/>
      <c r="AU737" s="9"/>
      <c r="AV737" s="9"/>
      <c r="AW737" s="9"/>
      <c r="AX737" s="9"/>
      <c r="BA737" s="9"/>
      <c r="BB737" s="9"/>
      <c r="BC737" s="9"/>
      <c r="BD737" s="38"/>
      <c r="BE737" s="9"/>
      <c r="BF737" s="9"/>
      <c r="BG737" s="9"/>
      <c r="BH737" s="9"/>
      <c r="BI737" s="9"/>
    </row>
    <row r="738" spans="1:61">
      <c r="A738" s="70">
        <f t="shared" si="291"/>
        <v>2.4999999999999467E-3</v>
      </c>
      <c r="B738" s="5">
        <v>-2.3199999999999998</v>
      </c>
      <c r="C738" s="75">
        <v>3.76</v>
      </c>
      <c r="D738" s="75">
        <v>0.04</v>
      </c>
      <c r="G738" s="20"/>
      <c r="H738" s="85"/>
      <c r="I738" s="21"/>
      <c r="U738" s="20"/>
      <c r="V738" s="20"/>
      <c r="W738" s="21"/>
      <c r="X738" s="21"/>
      <c r="Y738" s="26"/>
      <c r="Z738" s="26"/>
      <c r="AA738" s="65"/>
      <c r="AI738" s="20"/>
      <c r="AJ738" s="20"/>
      <c r="AK738" s="21"/>
      <c r="AO738" s="9"/>
      <c r="AP738" s="38"/>
      <c r="AQ738" s="9"/>
      <c r="AR738" s="9"/>
      <c r="AS738" s="9"/>
      <c r="AT738" s="9"/>
      <c r="AU738" s="9"/>
      <c r="AV738" s="9"/>
      <c r="AW738" s="9"/>
      <c r="AX738" s="9"/>
      <c r="BA738" s="9"/>
      <c r="BB738" s="9"/>
      <c r="BC738" s="9"/>
      <c r="BD738" s="38"/>
      <c r="BE738" s="9"/>
      <c r="BF738" s="9"/>
      <c r="BG738" s="9"/>
      <c r="BH738" s="9"/>
      <c r="BI738" s="9"/>
    </row>
    <row r="739" spans="1:61">
      <c r="A739" s="70">
        <f t="shared" si="291"/>
        <v>2.4999999999999467E-3</v>
      </c>
      <c r="B739" s="5">
        <v>-2.3174999999999999</v>
      </c>
      <c r="C739" s="75">
        <v>3.75</v>
      </c>
      <c r="D739" s="75">
        <v>7.0000000000000007E-2</v>
      </c>
      <c r="G739" s="20"/>
      <c r="H739" s="85"/>
      <c r="I739" s="21"/>
      <c r="U739" s="20"/>
      <c r="V739" s="20"/>
      <c r="W739" s="21"/>
      <c r="X739" s="21"/>
      <c r="Y739" s="26"/>
      <c r="Z739" s="26"/>
      <c r="AA739" s="65"/>
      <c r="AI739" s="20"/>
      <c r="AJ739" s="20"/>
      <c r="AK739" s="21"/>
      <c r="AO739" s="9"/>
      <c r="AP739" s="38"/>
      <c r="AQ739" s="9"/>
      <c r="AR739" s="9"/>
      <c r="AS739" s="9"/>
      <c r="AT739" s="9"/>
      <c r="AU739" s="9"/>
      <c r="AV739" s="9"/>
      <c r="AW739" s="9"/>
      <c r="AX739" s="9"/>
      <c r="BA739" s="9"/>
      <c r="BB739" s="9"/>
      <c r="BC739" s="9"/>
      <c r="BD739" s="38"/>
      <c r="BE739" s="9"/>
      <c r="BF739" s="9"/>
      <c r="BG739" s="9"/>
      <c r="BH739" s="9"/>
      <c r="BI739" s="9"/>
    </row>
    <row r="740" spans="1:61">
      <c r="A740" s="70">
        <f t="shared" si="291"/>
        <v>2.4999999999999467E-3</v>
      </c>
      <c r="B740" s="5">
        <v>-2.3149999999999999</v>
      </c>
      <c r="C740" s="75">
        <v>3.74</v>
      </c>
      <c r="D740" s="75">
        <v>0.08</v>
      </c>
      <c r="G740" s="20"/>
      <c r="H740" s="85"/>
      <c r="I740" s="21"/>
      <c r="U740" s="20"/>
      <c r="V740" s="20"/>
      <c r="W740" s="21"/>
      <c r="X740" s="21"/>
      <c r="Y740" s="26"/>
      <c r="Z740" s="26"/>
      <c r="AA740" s="65"/>
      <c r="AI740" s="20"/>
      <c r="AJ740" s="20"/>
      <c r="AK740" s="21"/>
      <c r="AO740" s="9"/>
      <c r="AP740" s="38"/>
      <c r="AQ740" s="9"/>
      <c r="AR740" s="9"/>
      <c r="AS740" s="9"/>
      <c r="AT740" s="9"/>
      <c r="AU740" s="9"/>
      <c r="AV740" s="9"/>
      <c r="AW740" s="9"/>
      <c r="AX740" s="9"/>
      <c r="BA740" s="9"/>
      <c r="BB740" s="9"/>
      <c r="BC740" s="9"/>
      <c r="BD740" s="38"/>
      <c r="BE740" s="9"/>
      <c r="BF740" s="9"/>
      <c r="BG740" s="9"/>
      <c r="BH740" s="9"/>
      <c r="BI740" s="9"/>
    </row>
    <row r="741" spans="1:61">
      <c r="A741" s="70">
        <f t="shared" si="291"/>
        <v>2.4999999999999467E-3</v>
      </c>
      <c r="B741" s="5">
        <v>-2.3125</v>
      </c>
      <c r="C741" s="75">
        <v>3.7</v>
      </c>
      <c r="D741" s="75">
        <v>0.06</v>
      </c>
      <c r="G741" s="20"/>
      <c r="H741" s="85"/>
      <c r="I741" s="21"/>
      <c r="U741" s="20"/>
      <c r="V741" s="20"/>
      <c r="W741" s="21"/>
      <c r="X741" s="21"/>
      <c r="Y741" s="26"/>
      <c r="Z741" s="26"/>
      <c r="AA741" s="65"/>
      <c r="AI741" s="20"/>
      <c r="AJ741" s="20"/>
      <c r="AK741" s="21"/>
      <c r="AO741" s="9"/>
      <c r="AP741" s="38"/>
      <c r="AQ741" s="9"/>
      <c r="AR741" s="9"/>
      <c r="AS741" s="9"/>
      <c r="AT741" s="9"/>
      <c r="AU741" s="9"/>
      <c r="AV741" s="9"/>
      <c r="AW741" s="9"/>
      <c r="AX741" s="9"/>
      <c r="BA741" s="9"/>
      <c r="BB741" s="9"/>
      <c r="BC741" s="9"/>
      <c r="BD741" s="38"/>
      <c r="BE741" s="9"/>
      <c r="BF741" s="9"/>
      <c r="BG741" s="9"/>
      <c r="BH741" s="9"/>
      <c r="BI741" s="9"/>
    </row>
    <row r="742" spans="1:61">
      <c r="A742" s="70">
        <f t="shared" si="291"/>
        <v>2.4999999999999467E-3</v>
      </c>
      <c r="B742" s="5">
        <v>-2.31</v>
      </c>
      <c r="C742" s="75">
        <v>3.61</v>
      </c>
      <c r="D742" s="75">
        <v>0.04</v>
      </c>
      <c r="G742" s="20"/>
      <c r="H742" s="85"/>
      <c r="I742" s="21"/>
      <c r="U742" s="20"/>
      <c r="V742" s="20"/>
      <c r="W742" s="21"/>
      <c r="X742" s="21"/>
      <c r="Y742" s="26"/>
      <c r="Z742" s="26"/>
      <c r="AA742" s="65"/>
      <c r="AI742" s="20"/>
      <c r="AJ742" s="20"/>
      <c r="AK742" s="21"/>
      <c r="AO742" s="9"/>
      <c r="AP742" s="38"/>
      <c r="AQ742" s="9"/>
      <c r="AR742" s="9"/>
      <c r="AS742" s="9"/>
      <c r="AT742" s="9"/>
      <c r="AU742" s="9"/>
      <c r="AV742" s="9"/>
      <c r="AW742" s="9"/>
      <c r="AX742" s="9"/>
      <c r="BA742" s="9"/>
      <c r="BB742" s="9"/>
      <c r="BC742" s="9"/>
      <c r="BD742" s="38"/>
      <c r="BE742" s="9"/>
      <c r="BF742" s="9"/>
      <c r="BG742" s="9"/>
      <c r="BH742" s="9"/>
      <c r="BI742" s="9"/>
    </row>
    <row r="743" spans="1:61">
      <c r="A743" s="70">
        <f t="shared" si="291"/>
        <v>2.4999999999999467E-3</v>
      </c>
      <c r="B743" s="5">
        <v>-2.3075000000000001</v>
      </c>
      <c r="C743" s="75">
        <v>3.43</v>
      </c>
      <c r="D743" s="75">
        <v>0.08</v>
      </c>
      <c r="G743" s="20"/>
      <c r="H743" s="85"/>
      <c r="I743" s="21"/>
      <c r="U743" s="20"/>
      <c r="V743" s="20"/>
      <c r="W743" s="21"/>
      <c r="X743" s="21"/>
      <c r="Y743" s="26"/>
      <c r="Z743" s="26"/>
      <c r="AA743" s="65"/>
      <c r="AI743" s="20"/>
      <c r="AJ743" s="20"/>
      <c r="AK743" s="21"/>
      <c r="AO743" s="9"/>
      <c r="AP743" s="38"/>
      <c r="AQ743" s="9"/>
      <c r="AR743" s="9"/>
      <c r="AS743" s="9"/>
      <c r="AT743" s="9"/>
      <c r="AU743" s="9"/>
      <c r="AV743" s="9"/>
      <c r="AW743" s="9"/>
      <c r="AX743" s="9"/>
      <c r="BA743" s="9"/>
      <c r="BB743" s="9"/>
      <c r="BC743" s="9"/>
      <c r="BD743" s="38"/>
      <c r="BE743" s="9"/>
      <c r="BF743" s="9"/>
      <c r="BG743" s="9"/>
      <c r="BH743" s="9"/>
      <c r="BI743" s="9"/>
    </row>
    <row r="744" spans="1:61">
      <c r="A744" s="70">
        <f t="shared" si="291"/>
        <v>2.4999999999999467E-3</v>
      </c>
      <c r="B744" s="5">
        <v>-2.3050000000000002</v>
      </c>
      <c r="C744" s="75">
        <v>3.35</v>
      </c>
      <c r="D744" s="75">
        <v>0.06</v>
      </c>
      <c r="G744" s="20"/>
      <c r="H744" s="85"/>
      <c r="I744" s="21"/>
      <c r="U744" s="20"/>
      <c r="V744" s="20"/>
      <c r="W744" s="21"/>
      <c r="X744" s="21"/>
      <c r="Y744" s="26"/>
      <c r="Z744" s="26"/>
      <c r="AA744" s="65"/>
      <c r="AI744" s="20"/>
      <c r="AJ744" s="20"/>
      <c r="AK744" s="21"/>
      <c r="AO744" s="9"/>
      <c r="AP744" s="38"/>
      <c r="AQ744" s="9"/>
      <c r="AR744" s="9"/>
      <c r="AS744" s="9"/>
      <c r="AT744" s="9"/>
      <c r="AU744" s="9"/>
      <c r="AV744" s="9"/>
      <c r="AW744" s="9"/>
      <c r="AX744" s="9"/>
      <c r="BA744" s="9"/>
      <c r="BB744" s="9"/>
      <c r="BC744" s="9"/>
      <c r="BD744" s="38"/>
      <c r="BE744" s="9"/>
      <c r="BF744" s="9"/>
      <c r="BG744" s="9"/>
      <c r="BH744" s="9"/>
      <c r="BI744" s="9"/>
    </row>
    <row r="745" spans="1:61">
      <c r="A745" s="70">
        <f t="shared" si="291"/>
        <v>2.4999999999999467E-3</v>
      </c>
      <c r="B745" s="5">
        <v>-2.3025000000000002</v>
      </c>
      <c r="C745" s="75">
        <v>3.36</v>
      </c>
      <c r="D745" s="75">
        <v>7.0000000000000007E-2</v>
      </c>
      <c r="G745" s="20"/>
      <c r="H745" s="85"/>
      <c r="I745" s="21"/>
      <c r="U745" s="20"/>
      <c r="V745" s="20"/>
      <c r="W745" s="21"/>
      <c r="X745" s="21"/>
      <c r="Y745" s="26"/>
      <c r="Z745" s="26"/>
      <c r="AA745" s="65"/>
      <c r="AI745" s="20"/>
      <c r="AJ745" s="20"/>
      <c r="AK745" s="21"/>
      <c r="AO745" s="9"/>
      <c r="AP745" s="38"/>
      <c r="AQ745" s="9"/>
      <c r="AR745" s="9"/>
      <c r="AS745" s="9"/>
      <c r="AT745" s="9"/>
      <c r="AU745" s="9"/>
      <c r="AV745" s="9"/>
      <c r="AW745" s="9"/>
      <c r="AX745" s="9"/>
      <c r="BA745" s="9"/>
      <c r="BB745" s="9"/>
      <c r="BC745" s="9"/>
      <c r="BD745" s="38"/>
      <c r="BE745" s="9"/>
      <c r="BF745" s="9"/>
      <c r="BG745" s="9"/>
      <c r="BH745" s="9"/>
      <c r="BI745" s="9"/>
    </row>
    <row r="746" spans="1:61">
      <c r="A746" s="70">
        <f t="shared" si="291"/>
        <v>2.5000000000003908E-3</v>
      </c>
      <c r="B746" s="5">
        <v>-2.2999999999999998</v>
      </c>
      <c r="C746" s="75">
        <v>3.28</v>
      </c>
      <c r="D746" s="75">
        <v>0.11</v>
      </c>
      <c r="G746" s="20"/>
      <c r="H746" s="85"/>
      <c r="I746" s="21"/>
      <c r="U746" s="20"/>
      <c r="V746" s="20"/>
      <c r="W746" s="21"/>
      <c r="X746" s="21"/>
      <c r="Y746" s="26"/>
      <c r="Z746" s="26"/>
      <c r="AA746" s="65"/>
      <c r="AI746" s="20"/>
      <c r="AJ746" s="20"/>
      <c r="AK746" s="21"/>
      <c r="AO746" s="9"/>
      <c r="AP746" s="38"/>
      <c r="AQ746" s="9"/>
      <c r="AR746" s="9"/>
      <c r="AS746" s="9"/>
      <c r="AT746" s="9"/>
      <c r="AU746" s="9"/>
      <c r="AV746" s="9"/>
      <c r="AW746" s="9"/>
      <c r="AX746" s="9"/>
      <c r="BA746" s="9"/>
      <c r="BB746" s="9"/>
      <c r="BC746" s="9"/>
      <c r="BD746" s="38"/>
      <c r="BE746" s="9"/>
      <c r="BF746" s="9"/>
      <c r="BG746" s="9"/>
      <c r="BH746" s="9"/>
      <c r="BI746" s="9"/>
    </row>
    <row r="747" spans="1:61">
      <c r="A747" s="70">
        <f t="shared" si="291"/>
        <v>2.4999999999999467E-3</v>
      </c>
      <c r="B747" s="5">
        <v>-2.2974999999999999</v>
      </c>
      <c r="C747" s="75">
        <v>3.27</v>
      </c>
      <c r="D747" s="75">
        <v>7.0000000000000007E-2</v>
      </c>
      <c r="G747" s="20"/>
      <c r="H747" s="85"/>
      <c r="I747" s="21"/>
      <c r="U747" s="20"/>
      <c r="V747" s="20"/>
      <c r="W747" s="21"/>
      <c r="X747" s="21"/>
      <c r="Y747" s="26"/>
      <c r="Z747" s="26"/>
      <c r="AA747" s="65"/>
      <c r="AI747" s="20"/>
      <c r="AJ747" s="20"/>
      <c r="AK747" s="21"/>
      <c r="AO747" s="9"/>
      <c r="AP747" s="38"/>
      <c r="AQ747" s="9"/>
      <c r="AR747" s="9"/>
      <c r="AS747" s="9"/>
      <c r="AT747" s="9"/>
      <c r="AU747" s="9"/>
      <c r="AV747" s="9"/>
      <c r="AW747" s="9"/>
      <c r="AX747" s="9"/>
      <c r="BA747" s="9"/>
      <c r="BB747" s="9"/>
      <c r="BC747" s="9"/>
      <c r="BD747" s="38"/>
      <c r="BE747" s="9"/>
      <c r="BF747" s="9"/>
      <c r="BG747" s="9"/>
      <c r="BH747" s="9"/>
      <c r="BI747" s="9"/>
    </row>
    <row r="748" spans="1:61">
      <c r="A748" s="70">
        <f t="shared" si="291"/>
        <v>2.4999999999999467E-3</v>
      </c>
      <c r="B748" s="5">
        <v>-2.2949999999999999</v>
      </c>
      <c r="C748" s="75">
        <v>3.45</v>
      </c>
      <c r="D748" s="75">
        <v>0.06</v>
      </c>
      <c r="G748" s="20"/>
      <c r="H748" s="85"/>
      <c r="I748" s="21"/>
      <c r="U748" s="20"/>
      <c r="V748" s="20"/>
      <c r="W748" s="21"/>
      <c r="X748" s="21"/>
      <c r="Y748" s="26"/>
      <c r="Z748" s="26"/>
      <c r="AA748" s="65"/>
      <c r="AI748" s="20"/>
      <c r="AJ748" s="20"/>
      <c r="AK748" s="21"/>
      <c r="AO748" s="9"/>
      <c r="AP748" s="38"/>
      <c r="AQ748" s="9"/>
      <c r="AR748" s="9"/>
      <c r="AS748" s="9"/>
      <c r="AT748" s="9"/>
      <c r="AU748" s="9"/>
      <c r="AV748" s="9"/>
      <c r="AW748" s="9"/>
      <c r="AX748" s="9"/>
      <c r="BA748" s="9"/>
      <c r="BB748" s="9"/>
      <c r="BC748" s="9"/>
      <c r="BD748" s="38"/>
      <c r="BE748" s="9"/>
      <c r="BF748" s="9"/>
      <c r="BG748" s="9"/>
      <c r="BH748" s="9"/>
      <c r="BI748" s="9"/>
    </row>
    <row r="749" spans="1:61">
      <c r="A749" s="70">
        <f t="shared" si="291"/>
        <v>2.4999999999999467E-3</v>
      </c>
      <c r="B749" s="5">
        <v>-2.2925</v>
      </c>
      <c r="C749" s="75">
        <v>3.46</v>
      </c>
      <c r="D749" s="75">
        <v>0.08</v>
      </c>
      <c r="G749" s="20"/>
      <c r="H749" s="85"/>
      <c r="I749" s="21"/>
      <c r="U749" s="20"/>
      <c r="V749" s="20"/>
      <c r="W749" s="21"/>
      <c r="X749" s="21"/>
      <c r="Y749" s="26"/>
      <c r="Z749" s="26"/>
      <c r="AA749" s="65"/>
      <c r="AI749" s="20"/>
      <c r="AJ749" s="20"/>
      <c r="AK749" s="21"/>
      <c r="AO749" s="9"/>
      <c r="AP749" s="38"/>
      <c r="AQ749" s="9"/>
      <c r="AR749" s="9"/>
      <c r="AS749" s="9"/>
      <c r="AT749" s="9"/>
      <c r="AU749" s="9"/>
      <c r="AV749" s="9"/>
      <c r="AW749" s="9"/>
      <c r="AX749" s="9"/>
      <c r="BA749" s="9"/>
      <c r="BB749" s="9"/>
      <c r="BC749" s="9"/>
      <c r="BD749" s="38"/>
      <c r="BE749" s="9"/>
      <c r="BF749" s="9"/>
      <c r="BG749" s="9"/>
      <c r="BH749" s="9"/>
      <c r="BI749" s="9"/>
    </row>
    <row r="750" spans="1:61">
      <c r="A750" s="70">
        <f t="shared" si="291"/>
        <v>2.4999999999999467E-3</v>
      </c>
      <c r="B750" s="5">
        <v>-2.29</v>
      </c>
      <c r="C750" s="75">
        <v>3.68</v>
      </c>
      <c r="D750" s="75">
        <v>0.05</v>
      </c>
      <c r="G750" s="20"/>
      <c r="H750" s="85"/>
      <c r="I750" s="21"/>
      <c r="U750" s="20"/>
      <c r="V750" s="20"/>
      <c r="W750" s="21"/>
      <c r="X750" s="21"/>
      <c r="Y750" s="26"/>
      <c r="Z750" s="26"/>
      <c r="AA750" s="65"/>
      <c r="AI750" s="20"/>
      <c r="AJ750" s="20"/>
      <c r="AK750" s="21"/>
      <c r="AO750" s="9"/>
      <c r="AP750" s="38"/>
      <c r="AQ750" s="9"/>
      <c r="AR750" s="9"/>
      <c r="AS750" s="9"/>
      <c r="AT750" s="9"/>
      <c r="AU750" s="9"/>
      <c r="AV750" s="9"/>
      <c r="AW750" s="9"/>
      <c r="AX750" s="9"/>
      <c r="BA750" s="9"/>
      <c r="BB750" s="9"/>
      <c r="BC750" s="9"/>
      <c r="BD750" s="38"/>
      <c r="BE750" s="9"/>
      <c r="BF750" s="9"/>
      <c r="BG750" s="9"/>
      <c r="BH750" s="9"/>
      <c r="BI750" s="9"/>
    </row>
    <row r="751" spans="1:61">
      <c r="A751" s="70">
        <f t="shared" si="291"/>
        <v>2.4999999999999467E-3</v>
      </c>
      <c r="B751" s="5">
        <v>-2.2875000000000001</v>
      </c>
      <c r="C751" s="75">
        <v>3.69</v>
      </c>
      <c r="D751" s="75">
        <v>0.08</v>
      </c>
      <c r="G751" s="20"/>
      <c r="H751" s="85"/>
      <c r="I751" s="21"/>
      <c r="U751" s="20"/>
      <c r="V751" s="20"/>
      <c r="W751" s="21"/>
      <c r="X751" s="21"/>
      <c r="Y751" s="26"/>
      <c r="Z751" s="26"/>
      <c r="AA751" s="65"/>
      <c r="AI751" s="20"/>
      <c r="AJ751" s="20"/>
      <c r="AK751" s="21"/>
      <c r="AO751" s="9"/>
      <c r="AP751" s="38"/>
      <c r="AQ751" s="9"/>
      <c r="AR751" s="9"/>
      <c r="AS751" s="9"/>
      <c r="AT751" s="9"/>
      <c r="AU751" s="9"/>
      <c r="AV751" s="9"/>
      <c r="AW751" s="9"/>
      <c r="AX751" s="9"/>
      <c r="BA751" s="9"/>
      <c r="BB751" s="9"/>
      <c r="BC751" s="9"/>
      <c r="BD751" s="38"/>
      <c r="BE751" s="9"/>
      <c r="BF751" s="9"/>
      <c r="BG751" s="9"/>
      <c r="BH751" s="9"/>
      <c r="BI751" s="9"/>
    </row>
    <row r="752" spans="1:61">
      <c r="A752" s="70">
        <f t="shared" si="291"/>
        <v>2.4999999999999467E-3</v>
      </c>
      <c r="B752" s="5">
        <v>-2.2850000000000001</v>
      </c>
      <c r="C752" s="75">
        <v>3.8</v>
      </c>
      <c r="D752" s="75">
        <v>0.05</v>
      </c>
      <c r="G752" s="20"/>
      <c r="H752" s="85"/>
      <c r="I752" s="21"/>
      <c r="U752" s="20"/>
      <c r="V752" s="20"/>
      <c r="W752" s="21"/>
      <c r="X752" s="21"/>
      <c r="Y752" s="26"/>
      <c r="Z752" s="26"/>
      <c r="AA752" s="65"/>
      <c r="AI752" s="20"/>
      <c r="AJ752" s="20"/>
      <c r="AK752" s="21"/>
      <c r="AO752" s="9"/>
      <c r="AP752" s="38"/>
      <c r="AQ752" s="9"/>
      <c r="AR752" s="9"/>
      <c r="AS752" s="9"/>
      <c r="AT752" s="9"/>
      <c r="AU752" s="9"/>
      <c r="AV752" s="9"/>
      <c r="AW752" s="9"/>
      <c r="AX752" s="9"/>
      <c r="BA752" s="9"/>
      <c r="BB752" s="9"/>
      <c r="BC752" s="9"/>
      <c r="BD752" s="38"/>
      <c r="BE752" s="9"/>
      <c r="BF752" s="9"/>
      <c r="BG752" s="9"/>
      <c r="BH752" s="9"/>
      <c r="BI752" s="9"/>
    </row>
    <row r="753" spans="1:61">
      <c r="A753" s="70">
        <f t="shared" si="291"/>
        <v>2.4999999999999467E-3</v>
      </c>
      <c r="B753" s="5">
        <v>-2.2825000000000002</v>
      </c>
      <c r="C753" s="75">
        <v>3.91</v>
      </c>
      <c r="D753" s="75">
        <v>0.09</v>
      </c>
      <c r="G753" s="20"/>
      <c r="H753" s="85"/>
      <c r="I753" s="21"/>
      <c r="U753" s="20"/>
      <c r="V753" s="20"/>
      <c r="W753" s="21"/>
      <c r="X753" s="21"/>
      <c r="Y753" s="26"/>
      <c r="Z753" s="26"/>
      <c r="AA753" s="65"/>
      <c r="AI753" s="20"/>
      <c r="AJ753" s="20"/>
      <c r="AK753" s="21"/>
      <c r="AO753" s="9"/>
      <c r="AP753" s="38"/>
      <c r="AQ753" s="9"/>
      <c r="AR753" s="9"/>
      <c r="AS753" s="9"/>
      <c r="AT753" s="9"/>
      <c r="AU753" s="9"/>
      <c r="AV753" s="9"/>
      <c r="AW753" s="9"/>
      <c r="AX753" s="9"/>
      <c r="BA753" s="9"/>
      <c r="BB753" s="9"/>
      <c r="BC753" s="9"/>
      <c r="BD753" s="38"/>
      <c r="BE753" s="9"/>
      <c r="BF753" s="9"/>
      <c r="BG753" s="9"/>
      <c r="BH753" s="9"/>
      <c r="BI753" s="9"/>
    </row>
    <row r="754" spans="1:61">
      <c r="A754" s="70">
        <f t="shared" si="291"/>
        <v>2.5000000000003908E-3</v>
      </c>
      <c r="B754" s="5">
        <v>-2.2799999999999998</v>
      </c>
      <c r="C754" s="75">
        <v>3.84</v>
      </c>
      <c r="D754" s="75">
        <v>0.04</v>
      </c>
      <c r="G754" s="20"/>
      <c r="H754" s="85"/>
      <c r="I754" s="21"/>
      <c r="U754" s="20"/>
      <c r="V754" s="20"/>
      <c r="W754" s="21"/>
      <c r="X754" s="21"/>
      <c r="Y754" s="26"/>
      <c r="Z754" s="26"/>
      <c r="AA754" s="65"/>
      <c r="AI754" s="20"/>
      <c r="AJ754" s="20"/>
      <c r="AK754" s="21"/>
      <c r="AO754" s="9"/>
      <c r="AP754" s="38"/>
      <c r="AQ754" s="9"/>
      <c r="AR754" s="9"/>
      <c r="AS754" s="9"/>
      <c r="AT754" s="9"/>
      <c r="AU754" s="9"/>
      <c r="AV754" s="9"/>
      <c r="AW754" s="9"/>
      <c r="AX754" s="9"/>
      <c r="BA754" s="9"/>
      <c r="BB754" s="9"/>
      <c r="BC754" s="9"/>
      <c r="BD754" s="38"/>
      <c r="BE754" s="9"/>
      <c r="BF754" s="9"/>
      <c r="BG754" s="9"/>
      <c r="BH754" s="9"/>
      <c r="BI754" s="9"/>
    </row>
    <row r="755" spans="1:61">
      <c r="A755" s="70">
        <f t="shared" si="291"/>
        <v>2.4999999999999467E-3</v>
      </c>
      <c r="B755" s="5">
        <v>-2.2774999999999999</v>
      </c>
      <c r="C755" s="75">
        <v>3.8</v>
      </c>
      <c r="D755" s="75">
        <v>0.05</v>
      </c>
      <c r="G755" s="20"/>
      <c r="H755" s="85"/>
      <c r="I755" s="21"/>
      <c r="U755" s="20"/>
      <c r="V755" s="20"/>
      <c r="W755" s="21"/>
      <c r="X755" s="21"/>
      <c r="Y755" s="26"/>
      <c r="Z755" s="26"/>
      <c r="AA755" s="65"/>
      <c r="AI755" s="20"/>
      <c r="AJ755" s="20"/>
      <c r="AK755" s="21"/>
      <c r="AO755" s="9"/>
      <c r="AP755" s="38"/>
      <c r="AQ755" s="9"/>
      <c r="AR755" s="9"/>
      <c r="AS755" s="9"/>
      <c r="AT755" s="9"/>
      <c r="AU755" s="9"/>
      <c r="AV755" s="9"/>
      <c r="AW755" s="9"/>
      <c r="AX755" s="9"/>
      <c r="BA755" s="9"/>
      <c r="BB755" s="9"/>
      <c r="BC755" s="9"/>
      <c r="BD755" s="38"/>
      <c r="BE755" s="9"/>
      <c r="BF755" s="9"/>
      <c r="BG755" s="9"/>
      <c r="BH755" s="9"/>
      <c r="BI755" s="9"/>
    </row>
    <row r="756" spans="1:61">
      <c r="A756" s="70">
        <f t="shared" si="291"/>
        <v>2.4999999999999467E-3</v>
      </c>
      <c r="B756" s="5">
        <v>-2.2749999999999999</v>
      </c>
      <c r="C756" s="75">
        <v>3.87</v>
      </c>
      <c r="D756" s="75">
        <v>7.0000000000000007E-2</v>
      </c>
      <c r="G756" s="20"/>
      <c r="H756" s="85"/>
      <c r="I756" s="21"/>
      <c r="U756" s="20"/>
      <c r="V756" s="20"/>
      <c r="W756" s="21"/>
      <c r="X756" s="21"/>
      <c r="Y756" s="26"/>
      <c r="Z756" s="26"/>
      <c r="AA756" s="65"/>
      <c r="AI756" s="20"/>
      <c r="AJ756" s="20"/>
      <c r="AK756" s="21"/>
      <c r="AO756" s="9"/>
      <c r="AP756" s="38"/>
      <c r="AQ756" s="9"/>
      <c r="AR756" s="9"/>
      <c r="AS756" s="9"/>
      <c r="AT756" s="9"/>
      <c r="AU756" s="9"/>
      <c r="AV756" s="9"/>
      <c r="AW756" s="9"/>
      <c r="AX756" s="9"/>
      <c r="BA756" s="9"/>
      <c r="BB756" s="9"/>
      <c r="BC756" s="9"/>
      <c r="BD756" s="38"/>
      <c r="BE756" s="9"/>
      <c r="BF756" s="9"/>
      <c r="BG756" s="9"/>
      <c r="BH756" s="9"/>
      <c r="BI756" s="9"/>
    </row>
    <row r="757" spans="1:61">
      <c r="A757" s="70">
        <f t="shared" si="291"/>
        <v>2.4999999999999467E-3</v>
      </c>
      <c r="B757" s="5">
        <v>-2.2725</v>
      </c>
      <c r="C757" s="75">
        <v>3.5</v>
      </c>
      <c r="D757" s="75">
        <v>0.05</v>
      </c>
      <c r="G757" s="20"/>
      <c r="H757" s="85"/>
      <c r="I757" s="21"/>
      <c r="U757" s="20"/>
      <c r="V757" s="20"/>
      <c r="W757" s="21"/>
      <c r="X757" s="21"/>
      <c r="Y757" s="26"/>
      <c r="Z757" s="26"/>
      <c r="AA757" s="65"/>
      <c r="AI757" s="20"/>
      <c r="AJ757" s="20"/>
      <c r="AK757" s="21"/>
      <c r="AO757" s="9"/>
      <c r="AP757" s="38"/>
      <c r="AQ757" s="9"/>
      <c r="AR757" s="9"/>
      <c r="AS757" s="9"/>
      <c r="AT757" s="9"/>
      <c r="AU757" s="9"/>
      <c r="AV757" s="9"/>
      <c r="AW757" s="9"/>
      <c r="AX757" s="9"/>
      <c r="BA757" s="9"/>
      <c r="BB757" s="9"/>
      <c r="BC757" s="9"/>
      <c r="BD757" s="38"/>
      <c r="BE757" s="9"/>
      <c r="BF757" s="9"/>
      <c r="BG757" s="9"/>
      <c r="BH757" s="9"/>
      <c r="BI757" s="9"/>
    </row>
    <row r="758" spans="1:61">
      <c r="A758" s="70">
        <f t="shared" si="291"/>
        <v>2.4999999999999467E-3</v>
      </c>
      <c r="B758" s="5">
        <v>-2.27</v>
      </c>
      <c r="C758" s="75">
        <v>3.48</v>
      </c>
      <c r="D758" s="75">
        <v>0.06</v>
      </c>
      <c r="G758" s="20"/>
      <c r="H758" s="85"/>
      <c r="I758" s="21"/>
      <c r="U758" s="20"/>
      <c r="V758" s="20"/>
      <c r="W758" s="21"/>
      <c r="X758" s="21"/>
      <c r="Y758" s="26"/>
      <c r="Z758" s="26"/>
      <c r="AA758" s="65"/>
      <c r="AI758" s="20"/>
      <c r="AJ758" s="20"/>
      <c r="AK758" s="21"/>
      <c r="AO758" s="9"/>
      <c r="AP758" s="38"/>
      <c r="AQ758" s="9"/>
      <c r="AR758" s="9"/>
      <c r="AS758" s="9"/>
      <c r="AT758" s="9"/>
      <c r="AU758" s="9"/>
      <c r="AV758" s="9"/>
      <c r="AW758" s="9"/>
      <c r="AX758" s="9"/>
      <c r="BA758" s="9"/>
      <c r="BB758" s="9"/>
      <c r="BC758" s="9"/>
      <c r="BD758" s="38"/>
      <c r="BE758" s="9"/>
      <c r="BF758" s="9"/>
      <c r="BG758" s="9"/>
      <c r="BH758" s="9"/>
      <c r="BI758" s="9"/>
    </row>
    <row r="759" spans="1:61">
      <c r="A759" s="70">
        <f t="shared" si="291"/>
        <v>2.4999999999999467E-3</v>
      </c>
      <c r="B759" s="5">
        <v>-2.2675000000000001</v>
      </c>
      <c r="C759" s="75">
        <v>3.37</v>
      </c>
      <c r="D759" s="75">
        <v>0.12</v>
      </c>
      <c r="G759" s="20"/>
      <c r="H759" s="85"/>
      <c r="I759" s="21"/>
      <c r="U759" s="20"/>
      <c r="V759" s="20"/>
      <c r="W759" s="21"/>
      <c r="X759" s="21"/>
      <c r="Y759" s="26"/>
      <c r="Z759" s="26"/>
      <c r="AA759" s="65"/>
      <c r="AI759" s="20"/>
      <c r="AJ759" s="20"/>
      <c r="AK759" s="21"/>
      <c r="AO759" s="9"/>
      <c r="AP759" s="38"/>
      <c r="AQ759" s="9"/>
      <c r="AR759" s="9"/>
      <c r="AS759" s="9"/>
      <c r="AT759" s="9"/>
      <c r="AU759" s="9"/>
      <c r="AV759" s="9"/>
      <c r="AW759" s="9"/>
      <c r="AX759" s="9"/>
      <c r="BA759" s="9"/>
      <c r="BB759" s="9"/>
      <c r="BC759" s="9"/>
      <c r="BD759" s="38"/>
      <c r="BE759" s="9"/>
      <c r="BF759" s="9"/>
      <c r="BG759" s="9"/>
      <c r="BH759" s="9"/>
      <c r="BI759" s="9"/>
    </row>
    <row r="760" spans="1:61">
      <c r="A760" s="70">
        <f t="shared" si="291"/>
        <v>2.4999999999999467E-3</v>
      </c>
      <c r="B760" s="5">
        <v>-2.2650000000000001</v>
      </c>
      <c r="C760" s="75">
        <v>3.45</v>
      </c>
      <c r="D760" s="75">
        <v>0.1</v>
      </c>
      <c r="G760" s="20"/>
      <c r="H760" s="85"/>
      <c r="I760" s="21"/>
      <c r="U760" s="20"/>
      <c r="V760" s="20"/>
      <c r="W760" s="21"/>
      <c r="X760" s="21"/>
      <c r="Y760" s="26"/>
      <c r="Z760" s="26"/>
      <c r="AA760" s="65"/>
      <c r="AI760" s="20"/>
      <c r="AJ760" s="20"/>
      <c r="AK760" s="21"/>
      <c r="AO760" s="9"/>
      <c r="AP760" s="38"/>
      <c r="AQ760" s="9"/>
      <c r="AR760" s="9"/>
      <c r="AS760" s="9"/>
      <c r="AT760" s="9"/>
      <c r="AU760" s="9"/>
      <c r="AV760" s="9"/>
      <c r="AW760" s="9"/>
      <c r="AX760" s="9"/>
      <c r="BA760" s="9"/>
      <c r="BB760" s="9"/>
      <c r="BC760" s="9"/>
      <c r="BD760" s="38"/>
      <c r="BE760" s="9"/>
      <c r="BF760" s="9"/>
      <c r="BG760" s="9"/>
      <c r="BH760" s="9"/>
      <c r="BI760" s="9"/>
    </row>
    <row r="761" spans="1:61">
      <c r="A761" s="70">
        <f t="shared" si="291"/>
        <v>2.4999999999999467E-3</v>
      </c>
      <c r="B761" s="5">
        <v>-2.2625000000000002</v>
      </c>
      <c r="C761" s="75">
        <v>3.3</v>
      </c>
      <c r="D761" s="75">
        <v>0.06</v>
      </c>
      <c r="G761" s="20"/>
      <c r="H761" s="85"/>
      <c r="I761" s="21"/>
      <c r="U761" s="20"/>
      <c r="V761" s="20"/>
      <c r="W761" s="21"/>
      <c r="X761" s="21"/>
      <c r="Y761" s="26"/>
      <c r="Z761" s="26"/>
      <c r="AA761" s="65"/>
      <c r="AI761" s="20"/>
      <c r="AJ761" s="20"/>
      <c r="AK761" s="21"/>
      <c r="AO761" s="9"/>
      <c r="AP761" s="38"/>
      <c r="AQ761" s="9"/>
      <c r="AR761" s="9"/>
      <c r="AS761" s="9"/>
      <c r="AT761" s="9"/>
      <c r="AU761" s="9"/>
      <c r="AV761" s="9"/>
      <c r="AW761" s="9"/>
      <c r="AX761" s="9"/>
      <c r="BA761" s="9"/>
      <c r="BB761" s="9"/>
      <c r="BC761" s="9"/>
      <c r="BD761" s="38"/>
      <c r="BE761" s="9"/>
      <c r="BF761" s="9"/>
      <c r="BG761" s="9"/>
      <c r="BH761" s="9"/>
      <c r="BI761" s="9"/>
    </row>
    <row r="762" spans="1:61">
      <c r="A762" s="70">
        <f t="shared" si="291"/>
        <v>2.5000000000003908E-3</v>
      </c>
      <c r="B762" s="5">
        <v>-2.2599999999999998</v>
      </c>
      <c r="C762" s="75">
        <v>3.21</v>
      </c>
      <c r="D762" s="75">
        <v>0.08</v>
      </c>
      <c r="G762" s="20"/>
      <c r="H762" s="85"/>
      <c r="I762" s="21"/>
      <c r="U762" s="20"/>
      <c r="V762" s="20"/>
      <c r="W762" s="21"/>
      <c r="X762" s="21"/>
      <c r="Y762" s="26"/>
      <c r="Z762" s="26"/>
      <c r="AA762" s="65"/>
      <c r="AI762" s="20"/>
      <c r="AJ762" s="20"/>
      <c r="AK762" s="21"/>
      <c r="AO762" s="9"/>
      <c r="AP762" s="38"/>
      <c r="AQ762" s="9"/>
      <c r="AR762" s="9"/>
      <c r="AS762" s="9"/>
      <c r="AT762" s="9"/>
      <c r="AU762" s="9"/>
      <c r="AV762" s="9"/>
      <c r="AW762" s="9"/>
      <c r="AX762" s="9"/>
      <c r="BA762" s="9"/>
      <c r="BB762" s="9"/>
      <c r="BC762" s="9"/>
      <c r="BD762" s="38"/>
      <c r="BE762" s="9"/>
      <c r="BF762" s="9"/>
      <c r="BG762" s="9"/>
      <c r="BH762" s="9"/>
      <c r="BI762" s="9"/>
    </row>
    <row r="763" spans="1:61">
      <c r="A763" s="70">
        <f t="shared" si="291"/>
        <v>2.4999999999999467E-3</v>
      </c>
      <c r="B763" s="5">
        <v>-2.2574999999999998</v>
      </c>
      <c r="C763" s="75">
        <v>3.32</v>
      </c>
      <c r="D763" s="75">
        <v>7.0000000000000007E-2</v>
      </c>
      <c r="G763" s="20"/>
      <c r="H763" s="85"/>
      <c r="I763" s="21"/>
      <c r="U763" s="20"/>
      <c r="V763" s="20"/>
      <c r="W763" s="21"/>
      <c r="X763" s="21"/>
      <c r="Y763" s="26"/>
      <c r="Z763" s="26"/>
      <c r="AA763" s="65"/>
      <c r="AI763" s="20"/>
      <c r="AJ763" s="20"/>
      <c r="AK763" s="21"/>
      <c r="AO763" s="9"/>
      <c r="AP763" s="38"/>
      <c r="AQ763" s="9"/>
      <c r="AR763" s="9"/>
      <c r="AS763" s="9"/>
      <c r="AT763" s="9"/>
      <c r="AU763" s="9"/>
      <c r="AV763" s="9"/>
      <c r="AW763" s="9"/>
      <c r="AX763" s="9"/>
      <c r="BA763" s="9"/>
      <c r="BB763" s="9"/>
      <c r="BC763" s="9"/>
      <c r="BD763" s="38"/>
      <c r="BE763" s="9"/>
      <c r="BF763" s="9"/>
      <c r="BG763" s="9"/>
      <c r="BH763" s="9"/>
      <c r="BI763" s="9"/>
    </row>
    <row r="764" spans="1:61">
      <c r="A764" s="70">
        <f t="shared" si="291"/>
        <v>2.4999999999999467E-3</v>
      </c>
      <c r="B764" s="5">
        <v>-2.2549999999999999</v>
      </c>
      <c r="C764" s="75">
        <v>3.39</v>
      </c>
      <c r="D764" s="75">
        <v>0.06</v>
      </c>
      <c r="G764" s="20"/>
      <c r="H764" s="85"/>
      <c r="I764" s="21"/>
      <c r="U764" s="20"/>
      <c r="V764" s="20"/>
      <c r="W764" s="21"/>
      <c r="X764" s="21"/>
      <c r="Y764" s="26"/>
      <c r="Z764" s="26"/>
      <c r="AA764" s="65"/>
      <c r="AI764" s="20"/>
      <c r="AJ764" s="20"/>
      <c r="AK764" s="21"/>
      <c r="AO764" s="9"/>
      <c r="AP764" s="38"/>
      <c r="AQ764" s="9"/>
      <c r="AR764" s="9"/>
      <c r="AS764" s="9"/>
      <c r="AT764" s="9"/>
      <c r="AU764" s="9"/>
      <c r="AV764" s="9"/>
      <c r="AW764" s="9"/>
      <c r="AX764" s="9"/>
      <c r="BA764" s="9"/>
      <c r="BB764" s="9"/>
      <c r="BC764" s="9"/>
      <c r="BD764" s="38"/>
      <c r="BE764" s="9"/>
      <c r="BF764" s="9"/>
      <c r="BG764" s="9"/>
      <c r="BH764" s="9"/>
      <c r="BI764" s="9"/>
    </row>
    <row r="765" spans="1:61">
      <c r="A765" s="70">
        <f t="shared" si="291"/>
        <v>2.4999999999999467E-3</v>
      </c>
      <c r="B765" s="5">
        <v>-2.2524999999999999</v>
      </c>
      <c r="C765" s="75">
        <v>3.45</v>
      </c>
      <c r="D765" s="75">
        <v>0.09</v>
      </c>
      <c r="G765" s="20"/>
      <c r="H765" s="85"/>
      <c r="I765" s="21"/>
      <c r="U765" s="20"/>
      <c r="V765" s="20"/>
      <c r="W765" s="21"/>
      <c r="X765" s="21"/>
      <c r="Y765" s="26"/>
      <c r="Z765" s="26"/>
      <c r="AA765" s="65"/>
      <c r="AI765" s="20"/>
      <c r="AJ765" s="20"/>
      <c r="AK765" s="21"/>
      <c r="AO765" s="9"/>
      <c r="AP765" s="38"/>
      <c r="AQ765" s="9"/>
      <c r="AR765" s="9"/>
      <c r="AS765" s="9"/>
      <c r="AT765" s="9"/>
      <c r="AU765" s="9"/>
      <c r="AV765" s="9"/>
      <c r="AW765" s="9"/>
      <c r="AX765" s="9"/>
      <c r="BA765" s="9"/>
      <c r="BB765" s="9"/>
      <c r="BC765" s="9"/>
      <c r="BD765" s="38"/>
      <c r="BE765" s="9"/>
      <c r="BF765" s="9"/>
      <c r="BG765" s="9"/>
      <c r="BH765" s="9"/>
      <c r="BI765" s="9"/>
    </row>
    <row r="766" spans="1:61">
      <c r="A766" s="70">
        <f t="shared" si="291"/>
        <v>2.4999999999999467E-3</v>
      </c>
      <c r="B766" s="5">
        <v>-2.25</v>
      </c>
      <c r="C766" s="75">
        <v>3.61</v>
      </c>
      <c r="D766" s="75">
        <v>0.06</v>
      </c>
      <c r="G766" s="20"/>
      <c r="H766" s="85"/>
      <c r="I766" s="21"/>
      <c r="U766" s="20"/>
      <c r="V766" s="20"/>
      <c r="W766" s="21"/>
      <c r="X766" s="21"/>
      <c r="Y766" s="26"/>
      <c r="Z766" s="26"/>
      <c r="AA766" s="65"/>
      <c r="AI766" s="20"/>
      <c r="AJ766" s="20"/>
      <c r="AK766" s="21"/>
      <c r="AO766" s="9"/>
      <c r="AP766" s="38"/>
      <c r="AQ766" s="9"/>
      <c r="AR766" s="9"/>
      <c r="AS766" s="9"/>
      <c r="AT766" s="9"/>
      <c r="AU766" s="9"/>
      <c r="AV766" s="9"/>
      <c r="AW766" s="9"/>
      <c r="AX766" s="9"/>
      <c r="BA766" s="9"/>
      <c r="BB766" s="9"/>
      <c r="BC766" s="9"/>
      <c r="BD766" s="38"/>
      <c r="BE766" s="9"/>
      <c r="BF766" s="9"/>
      <c r="BG766" s="9"/>
      <c r="BH766" s="9"/>
      <c r="BI766" s="9"/>
    </row>
    <row r="767" spans="1:61">
      <c r="A767" s="70">
        <f t="shared" si="291"/>
        <v>2.4999999999999467E-3</v>
      </c>
      <c r="B767" s="5">
        <v>-2.2475000000000001</v>
      </c>
      <c r="C767" s="75">
        <v>3.72</v>
      </c>
      <c r="D767" s="75">
        <v>0.05</v>
      </c>
      <c r="G767" s="20"/>
      <c r="H767" s="85"/>
      <c r="I767" s="21"/>
      <c r="U767" s="20"/>
      <c r="V767" s="20"/>
      <c r="W767" s="21"/>
      <c r="X767" s="21"/>
      <c r="Y767" s="26"/>
      <c r="Z767" s="26"/>
      <c r="AA767" s="65"/>
      <c r="AI767" s="20"/>
      <c r="AJ767" s="20"/>
      <c r="AK767" s="21"/>
      <c r="AO767" s="9"/>
      <c r="AP767" s="38"/>
      <c r="AQ767" s="9"/>
      <c r="AR767" s="9"/>
      <c r="AS767" s="9"/>
      <c r="AT767" s="9"/>
      <c r="AU767" s="9"/>
      <c r="AV767" s="9"/>
      <c r="AW767" s="9"/>
      <c r="AX767" s="9"/>
      <c r="BA767" s="9"/>
      <c r="BB767" s="9"/>
      <c r="BC767" s="9"/>
      <c r="BD767" s="38"/>
      <c r="BE767" s="9"/>
      <c r="BF767" s="9"/>
      <c r="BG767" s="9"/>
      <c r="BH767" s="9"/>
      <c r="BI767" s="9"/>
    </row>
    <row r="768" spans="1:61">
      <c r="A768" s="70">
        <f t="shared" si="291"/>
        <v>2.4999999999999467E-3</v>
      </c>
      <c r="B768" s="5">
        <v>-2.2450000000000001</v>
      </c>
      <c r="C768" s="75">
        <v>3.8</v>
      </c>
      <c r="D768" s="75">
        <v>0.06</v>
      </c>
      <c r="G768" s="20"/>
      <c r="H768" s="85"/>
      <c r="I768" s="21"/>
      <c r="U768" s="20"/>
      <c r="V768" s="20"/>
      <c r="W768" s="21"/>
      <c r="X768" s="21"/>
      <c r="Y768" s="26"/>
      <c r="Z768" s="26"/>
      <c r="AA768" s="65"/>
      <c r="AI768" s="20"/>
      <c r="AJ768" s="20"/>
      <c r="AK768" s="21"/>
      <c r="AO768" s="9"/>
      <c r="AP768" s="38"/>
      <c r="AQ768" s="9"/>
      <c r="AR768" s="9"/>
      <c r="AS768" s="9"/>
      <c r="AT768" s="9"/>
      <c r="AU768" s="9"/>
      <c r="AV768" s="9"/>
      <c r="AW768" s="9"/>
      <c r="AX768" s="9"/>
      <c r="BA768" s="9"/>
      <c r="BB768" s="9"/>
      <c r="BC768" s="9"/>
      <c r="BD768" s="38"/>
      <c r="BE768" s="9"/>
      <c r="BF768" s="9"/>
      <c r="BG768" s="9"/>
      <c r="BH768" s="9"/>
      <c r="BI768" s="9"/>
    </row>
    <row r="769" spans="1:61">
      <c r="A769" s="70">
        <f t="shared" si="291"/>
        <v>2.4999999999999467E-3</v>
      </c>
      <c r="B769" s="5">
        <v>-2.2425000000000002</v>
      </c>
      <c r="C769" s="75">
        <v>3.87</v>
      </c>
      <c r="D769" s="75">
        <v>0.06</v>
      </c>
      <c r="G769" s="20"/>
      <c r="H769" s="85"/>
      <c r="I769" s="21"/>
      <c r="U769" s="20"/>
      <c r="V769" s="20"/>
      <c r="W769" s="21"/>
      <c r="X769" s="21"/>
      <c r="Y769" s="26"/>
      <c r="Z769" s="26"/>
      <c r="AA769" s="65"/>
      <c r="AI769" s="20"/>
      <c r="AJ769" s="20"/>
      <c r="AK769" s="21"/>
      <c r="AO769" s="9"/>
      <c r="AP769" s="38"/>
      <c r="AQ769" s="9"/>
      <c r="AR769" s="9"/>
      <c r="AS769" s="9"/>
      <c r="AT769" s="9"/>
      <c r="AU769" s="9"/>
      <c r="AV769" s="9"/>
      <c r="AW769" s="9"/>
      <c r="AX769" s="9"/>
      <c r="BA769" s="9"/>
      <c r="BB769" s="9"/>
      <c r="BC769" s="9"/>
      <c r="BD769" s="38"/>
      <c r="BE769" s="9"/>
      <c r="BF769" s="9"/>
      <c r="BG769" s="9"/>
      <c r="BH769" s="9"/>
      <c r="BI769" s="9"/>
    </row>
    <row r="770" spans="1:61">
      <c r="A770" s="70">
        <f t="shared" si="291"/>
        <v>2.4999999999999467E-3</v>
      </c>
      <c r="B770" s="5">
        <v>-2.2400000000000002</v>
      </c>
      <c r="C770" s="75">
        <v>4.01</v>
      </c>
      <c r="D770" s="75">
        <v>7.0000000000000007E-2</v>
      </c>
      <c r="G770" s="20"/>
      <c r="H770" s="85"/>
      <c r="I770" s="21"/>
      <c r="U770" s="20"/>
      <c r="V770" s="20"/>
      <c r="W770" s="21"/>
      <c r="X770" s="21"/>
      <c r="Y770" s="26"/>
      <c r="Z770" s="26"/>
      <c r="AA770" s="65"/>
      <c r="AI770" s="20"/>
      <c r="AJ770" s="20"/>
      <c r="AK770" s="21"/>
      <c r="AO770" s="9"/>
      <c r="AP770" s="38"/>
      <c r="AQ770" s="9"/>
      <c r="AR770" s="9"/>
      <c r="AS770" s="9"/>
      <c r="AT770" s="9"/>
      <c r="AU770" s="9"/>
      <c r="AV770" s="9"/>
      <c r="AW770" s="9"/>
      <c r="AX770" s="9"/>
      <c r="BA770" s="9"/>
      <c r="BB770" s="9"/>
      <c r="BC770" s="9"/>
      <c r="BD770" s="38"/>
      <c r="BE770" s="9"/>
      <c r="BF770" s="9"/>
      <c r="BG770" s="9"/>
      <c r="BH770" s="9"/>
      <c r="BI770" s="9"/>
    </row>
    <row r="771" spans="1:61">
      <c r="A771" s="70">
        <f t="shared" si="291"/>
        <v>2.5000000000003908E-3</v>
      </c>
      <c r="B771" s="5">
        <v>-2.2374999999999998</v>
      </c>
      <c r="C771" s="75">
        <v>3.8</v>
      </c>
      <c r="D771" s="75">
        <v>0.05</v>
      </c>
      <c r="G771" s="20"/>
      <c r="H771" s="85"/>
      <c r="I771" s="21"/>
      <c r="U771" s="20"/>
      <c r="V771" s="20"/>
      <c r="W771" s="21"/>
      <c r="X771" s="21"/>
      <c r="Y771" s="26"/>
      <c r="Z771" s="26"/>
      <c r="AA771" s="65"/>
      <c r="AI771" s="20"/>
      <c r="AJ771" s="20"/>
      <c r="AK771" s="21"/>
      <c r="AO771" s="9"/>
      <c r="AP771" s="38"/>
      <c r="AQ771" s="9"/>
      <c r="AR771" s="9"/>
      <c r="AS771" s="9"/>
      <c r="AT771" s="9"/>
      <c r="AU771" s="9"/>
      <c r="AV771" s="9"/>
      <c r="AW771" s="9"/>
      <c r="AX771" s="9"/>
      <c r="BA771" s="9"/>
      <c r="BB771" s="9"/>
      <c r="BC771" s="9"/>
      <c r="BD771" s="38"/>
      <c r="BE771" s="9"/>
      <c r="BF771" s="9"/>
      <c r="BG771" s="9"/>
      <c r="BH771" s="9"/>
      <c r="BI771" s="9"/>
    </row>
    <row r="772" spans="1:61">
      <c r="A772" s="70">
        <f t="shared" ref="A772:A835" si="292">B772-B771</f>
        <v>2.4999999999999467E-3</v>
      </c>
      <c r="B772" s="5">
        <v>-2.2349999999999999</v>
      </c>
      <c r="C772" s="75">
        <v>3.56</v>
      </c>
      <c r="D772" s="75">
        <v>7.0000000000000007E-2</v>
      </c>
      <c r="G772" s="20"/>
      <c r="H772" s="85"/>
      <c r="I772" s="21"/>
      <c r="U772" s="20"/>
      <c r="V772" s="20"/>
      <c r="W772" s="21"/>
      <c r="X772" s="21"/>
      <c r="Y772" s="26"/>
      <c r="Z772" s="26"/>
      <c r="AA772" s="65"/>
      <c r="AI772" s="20"/>
      <c r="AJ772" s="20"/>
      <c r="AK772" s="21"/>
      <c r="AO772" s="9"/>
      <c r="AP772" s="38"/>
      <c r="AQ772" s="9"/>
      <c r="AR772" s="9"/>
      <c r="AS772" s="9"/>
      <c r="AT772" s="9"/>
      <c r="AU772" s="9"/>
      <c r="AV772" s="9"/>
      <c r="AW772" s="9"/>
      <c r="AX772" s="9"/>
      <c r="BA772" s="9"/>
      <c r="BB772" s="9"/>
      <c r="BC772" s="9"/>
      <c r="BD772" s="38"/>
      <c r="BE772" s="9"/>
      <c r="BF772" s="9"/>
      <c r="BG772" s="9"/>
      <c r="BH772" s="9"/>
      <c r="BI772" s="9"/>
    </row>
    <row r="773" spans="1:61">
      <c r="A773" s="70">
        <f t="shared" si="292"/>
        <v>2.4999999999999467E-3</v>
      </c>
      <c r="B773" s="5">
        <v>-2.2324999999999999</v>
      </c>
      <c r="C773" s="75">
        <v>3.49</v>
      </c>
      <c r="D773" s="75">
        <v>0.06</v>
      </c>
      <c r="G773" s="20"/>
      <c r="H773" s="85"/>
      <c r="I773" s="21"/>
      <c r="U773" s="20"/>
      <c r="V773" s="20"/>
      <c r="W773" s="21"/>
      <c r="X773" s="21"/>
      <c r="Y773" s="26"/>
      <c r="Z773" s="26"/>
      <c r="AA773" s="65"/>
      <c r="AI773" s="20"/>
      <c r="AJ773" s="20"/>
      <c r="AK773" s="21"/>
      <c r="AO773" s="9"/>
      <c r="AP773" s="38"/>
      <c r="AQ773" s="9"/>
      <c r="AR773" s="9"/>
      <c r="AS773" s="9"/>
      <c r="AT773" s="9"/>
      <c r="AU773" s="9"/>
      <c r="AV773" s="9"/>
      <c r="AW773" s="9"/>
      <c r="AX773" s="9"/>
      <c r="BA773" s="9"/>
      <c r="BB773" s="9"/>
      <c r="BC773" s="9"/>
      <c r="BD773" s="38"/>
      <c r="BE773" s="9"/>
      <c r="BF773" s="9"/>
      <c r="BG773" s="9"/>
      <c r="BH773" s="9"/>
      <c r="BI773" s="9"/>
    </row>
    <row r="774" spans="1:61">
      <c r="A774" s="70">
        <f t="shared" si="292"/>
        <v>2.4999999999999467E-3</v>
      </c>
      <c r="B774" s="5">
        <v>-2.23</v>
      </c>
      <c r="C774" s="75">
        <v>3.46</v>
      </c>
      <c r="D774" s="75">
        <v>0.06</v>
      </c>
      <c r="G774" s="20"/>
      <c r="H774" s="85"/>
      <c r="I774" s="21"/>
      <c r="U774" s="20"/>
      <c r="V774" s="20"/>
      <c r="W774" s="21"/>
      <c r="X774" s="21"/>
      <c r="Y774" s="26"/>
      <c r="Z774" s="26"/>
      <c r="AA774" s="65"/>
      <c r="AI774" s="20"/>
      <c r="AJ774" s="20"/>
      <c r="AK774" s="21"/>
      <c r="AO774" s="9"/>
      <c r="AP774" s="38"/>
      <c r="AQ774" s="9"/>
      <c r="AR774" s="9"/>
      <c r="AS774" s="9"/>
      <c r="AT774" s="9"/>
      <c r="AU774" s="9"/>
      <c r="AV774" s="9"/>
      <c r="AW774" s="9"/>
      <c r="AX774" s="9"/>
      <c r="BA774" s="9"/>
      <c r="BB774" s="9"/>
      <c r="BC774" s="9"/>
      <c r="BD774" s="38"/>
      <c r="BE774" s="9"/>
      <c r="BF774" s="9"/>
      <c r="BG774" s="9"/>
      <c r="BH774" s="9"/>
      <c r="BI774" s="9"/>
    </row>
    <row r="775" spans="1:61">
      <c r="A775" s="70">
        <f t="shared" si="292"/>
        <v>2.4999999999999467E-3</v>
      </c>
      <c r="B775" s="5">
        <v>-2.2275</v>
      </c>
      <c r="C775" s="75">
        <v>3.42</v>
      </c>
      <c r="D775" s="75">
        <v>0.04</v>
      </c>
      <c r="G775" s="20"/>
      <c r="H775" s="85"/>
      <c r="I775" s="21"/>
      <c r="U775" s="20"/>
      <c r="V775" s="20"/>
      <c r="W775" s="21"/>
      <c r="X775" s="21"/>
      <c r="Y775" s="26"/>
      <c r="Z775" s="26"/>
      <c r="AA775" s="65"/>
      <c r="AI775" s="20"/>
      <c r="AJ775" s="20"/>
      <c r="AK775" s="21"/>
      <c r="AO775" s="9"/>
      <c r="AP775" s="38"/>
      <c r="AQ775" s="9"/>
      <c r="AR775" s="9"/>
      <c r="AS775" s="9"/>
      <c r="AT775" s="9"/>
      <c r="AU775" s="9"/>
      <c r="AV775" s="9"/>
      <c r="AW775" s="9"/>
      <c r="AX775" s="9"/>
      <c r="BA775" s="9"/>
      <c r="BB775" s="9"/>
      <c r="BC775" s="9"/>
      <c r="BD775" s="38"/>
      <c r="BE775" s="9"/>
      <c r="BF775" s="9"/>
      <c r="BG775" s="9"/>
      <c r="BH775" s="9"/>
      <c r="BI775" s="9"/>
    </row>
    <row r="776" spans="1:61">
      <c r="A776" s="70">
        <f t="shared" si="292"/>
        <v>2.4999999999999467E-3</v>
      </c>
      <c r="B776" s="5">
        <v>-2.2250000000000001</v>
      </c>
      <c r="C776" s="75">
        <v>3.39</v>
      </c>
      <c r="D776" s="75">
        <v>0.04</v>
      </c>
      <c r="G776" s="20"/>
      <c r="H776" s="85"/>
      <c r="I776" s="21"/>
      <c r="U776" s="20"/>
      <c r="V776" s="20"/>
      <c r="W776" s="21"/>
      <c r="X776" s="21"/>
      <c r="Y776" s="26"/>
      <c r="Z776" s="26"/>
      <c r="AA776" s="65"/>
      <c r="AI776" s="20"/>
      <c r="AJ776" s="20"/>
      <c r="AK776" s="21"/>
      <c r="AO776" s="9"/>
      <c r="AP776" s="38"/>
      <c r="AQ776" s="9"/>
      <c r="AR776" s="9"/>
      <c r="AS776" s="9"/>
      <c r="AT776" s="9"/>
      <c r="AU776" s="9"/>
      <c r="AV776" s="9"/>
      <c r="AW776" s="9"/>
      <c r="AX776" s="9"/>
      <c r="BA776" s="9"/>
      <c r="BB776" s="9"/>
      <c r="BC776" s="9"/>
      <c r="BD776" s="38"/>
      <c r="BE776" s="9"/>
      <c r="BF776" s="9"/>
      <c r="BG776" s="9"/>
      <c r="BH776" s="9"/>
      <c r="BI776" s="9"/>
    </row>
    <row r="777" spans="1:61">
      <c r="A777" s="70">
        <f t="shared" si="292"/>
        <v>2.4999999999999467E-3</v>
      </c>
      <c r="B777" s="5">
        <v>-2.2225000000000001</v>
      </c>
      <c r="C777" s="75">
        <v>3.49</v>
      </c>
      <c r="D777" s="75">
        <v>0.04</v>
      </c>
      <c r="G777" s="20"/>
      <c r="H777" s="85"/>
      <c r="I777" s="21"/>
      <c r="U777" s="20"/>
      <c r="V777" s="20"/>
      <c r="W777" s="21"/>
      <c r="X777" s="21"/>
      <c r="Y777" s="26"/>
      <c r="Z777" s="26"/>
      <c r="AA777" s="65"/>
      <c r="AI777" s="20"/>
      <c r="AJ777" s="20"/>
      <c r="AK777" s="21"/>
      <c r="AO777" s="9"/>
      <c r="AP777" s="38"/>
      <c r="AQ777" s="9"/>
      <c r="AR777" s="9"/>
      <c r="AS777" s="9"/>
      <c r="AT777" s="9"/>
      <c r="AU777" s="9"/>
      <c r="AV777" s="9"/>
      <c r="AW777" s="9"/>
      <c r="AX777" s="9"/>
      <c r="BA777" s="9"/>
      <c r="BB777" s="9"/>
      <c r="BC777" s="9"/>
      <c r="BD777" s="38"/>
      <c r="BE777" s="9"/>
      <c r="BF777" s="9"/>
      <c r="BG777" s="9"/>
      <c r="BH777" s="9"/>
      <c r="BI777" s="9"/>
    </row>
    <row r="778" spans="1:61">
      <c r="A778" s="70">
        <f t="shared" si="292"/>
        <v>2.4999999999999467E-3</v>
      </c>
      <c r="B778" s="5">
        <v>-2.2200000000000002</v>
      </c>
      <c r="C778" s="75">
        <v>3.57</v>
      </c>
      <c r="D778" s="75">
        <v>0.05</v>
      </c>
      <c r="G778" s="20"/>
      <c r="H778" s="85"/>
      <c r="I778" s="21"/>
      <c r="U778" s="20"/>
      <c r="V778" s="20"/>
      <c r="W778" s="21"/>
      <c r="X778" s="21"/>
      <c r="Y778" s="26"/>
      <c r="Z778" s="26"/>
      <c r="AA778" s="65"/>
      <c r="AI778" s="20"/>
      <c r="AJ778" s="20"/>
      <c r="AK778" s="21"/>
      <c r="AO778" s="9"/>
      <c r="AP778" s="38"/>
      <c r="AQ778" s="9"/>
      <c r="AR778" s="9"/>
      <c r="AS778" s="9"/>
      <c r="AT778" s="9"/>
      <c r="AU778" s="9"/>
      <c r="AV778" s="9"/>
      <c r="AW778" s="9"/>
      <c r="AX778" s="9"/>
      <c r="BA778" s="9"/>
      <c r="BB778" s="9"/>
      <c r="BC778" s="9"/>
      <c r="BD778" s="38"/>
      <c r="BE778" s="9"/>
      <c r="BF778" s="9"/>
      <c r="BG778" s="9"/>
      <c r="BH778" s="9"/>
      <c r="BI778" s="9"/>
    </row>
    <row r="779" spans="1:61">
      <c r="A779" s="70">
        <f t="shared" si="292"/>
        <v>2.5000000000003908E-3</v>
      </c>
      <c r="B779" s="5">
        <v>-2.2174999999999998</v>
      </c>
      <c r="C779" s="75">
        <v>3.61</v>
      </c>
      <c r="D779" s="75">
        <v>0.06</v>
      </c>
      <c r="G779" s="20"/>
      <c r="H779" s="85"/>
      <c r="I779" s="21"/>
      <c r="U779" s="20"/>
      <c r="V779" s="20"/>
      <c r="W779" s="21"/>
      <c r="X779" s="21"/>
      <c r="Y779" s="26"/>
      <c r="Z779" s="26"/>
      <c r="AA779" s="65"/>
      <c r="AI779" s="20"/>
      <c r="AJ779" s="20"/>
      <c r="AK779" s="21"/>
      <c r="AO779" s="9"/>
      <c r="AP779" s="38"/>
      <c r="AQ779" s="9"/>
      <c r="AR779" s="9"/>
      <c r="AS779" s="9"/>
      <c r="AT779" s="9"/>
      <c r="AU779" s="9"/>
      <c r="AV779" s="9"/>
      <c r="AW779" s="9"/>
      <c r="AX779" s="9"/>
      <c r="BA779" s="9"/>
      <c r="BB779" s="9"/>
      <c r="BC779" s="9"/>
      <c r="BD779" s="38"/>
      <c r="BE779" s="9"/>
      <c r="BF779" s="9"/>
      <c r="BG779" s="9"/>
      <c r="BH779" s="9"/>
      <c r="BI779" s="9"/>
    </row>
    <row r="780" spans="1:61">
      <c r="A780" s="70">
        <f t="shared" si="292"/>
        <v>2.4999999999999467E-3</v>
      </c>
      <c r="B780" s="5">
        <v>-2.2149999999999999</v>
      </c>
      <c r="C780" s="75">
        <v>3.59</v>
      </c>
      <c r="D780" s="75">
        <v>0.06</v>
      </c>
      <c r="G780" s="20"/>
      <c r="H780" s="85"/>
      <c r="I780" s="21"/>
      <c r="U780" s="20"/>
      <c r="V780" s="20"/>
      <c r="W780" s="21"/>
      <c r="X780" s="21"/>
      <c r="Y780" s="26"/>
      <c r="Z780" s="26"/>
      <c r="AA780" s="65"/>
      <c r="AI780" s="20"/>
      <c r="AJ780" s="20"/>
      <c r="AK780" s="21"/>
      <c r="AO780" s="9"/>
      <c r="AP780" s="38"/>
      <c r="AQ780" s="9"/>
      <c r="AR780" s="9"/>
      <c r="AS780" s="9"/>
      <c r="AT780" s="9"/>
      <c r="AU780" s="9"/>
      <c r="AV780" s="9"/>
      <c r="AW780" s="9"/>
      <c r="AX780" s="9"/>
      <c r="BA780" s="9"/>
      <c r="BB780" s="9"/>
      <c r="BC780" s="9"/>
      <c r="BD780" s="38"/>
      <c r="BE780" s="9"/>
      <c r="BF780" s="9"/>
      <c r="BG780" s="9"/>
      <c r="BH780" s="9"/>
      <c r="BI780" s="9"/>
    </row>
    <row r="781" spans="1:61">
      <c r="A781" s="70">
        <f t="shared" si="292"/>
        <v>2.4999999999999467E-3</v>
      </c>
      <c r="B781" s="5">
        <v>-2.2124999999999999</v>
      </c>
      <c r="C781" s="75">
        <v>3.46</v>
      </c>
      <c r="D781" s="75">
        <v>0.06</v>
      </c>
      <c r="G781" s="20"/>
      <c r="H781" s="85"/>
      <c r="I781" s="21"/>
      <c r="U781" s="20"/>
      <c r="V781" s="20"/>
      <c r="W781" s="21"/>
      <c r="X781" s="21"/>
      <c r="Y781" s="26"/>
      <c r="Z781" s="26"/>
      <c r="AA781" s="65"/>
      <c r="AI781" s="20"/>
      <c r="AJ781" s="20"/>
      <c r="AK781" s="21"/>
      <c r="AO781" s="9"/>
      <c r="AP781" s="38"/>
      <c r="AQ781" s="9"/>
      <c r="AR781" s="9"/>
      <c r="AS781" s="9"/>
      <c r="AT781" s="9"/>
      <c r="AU781" s="9"/>
      <c r="AV781" s="9"/>
      <c r="AW781" s="9"/>
      <c r="AX781" s="9"/>
      <c r="BA781" s="9"/>
      <c r="BB781" s="9"/>
      <c r="BC781" s="9"/>
      <c r="BD781" s="38"/>
      <c r="BE781" s="9"/>
      <c r="BF781" s="9"/>
      <c r="BG781" s="9"/>
      <c r="BH781" s="9"/>
      <c r="BI781" s="9"/>
    </row>
    <row r="782" spans="1:61">
      <c r="A782" s="70">
        <f t="shared" si="292"/>
        <v>2.4999999999999467E-3</v>
      </c>
      <c r="B782" s="5">
        <v>-2.21</v>
      </c>
      <c r="C782" s="75">
        <v>3.59</v>
      </c>
      <c r="D782" s="75">
        <v>0.05</v>
      </c>
      <c r="G782" s="20"/>
      <c r="H782" s="85"/>
      <c r="I782" s="21"/>
      <c r="U782" s="20"/>
      <c r="V782" s="20"/>
      <c r="W782" s="21"/>
      <c r="X782" s="21"/>
      <c r="Y782" s="26"/>
      <c r="Z782" s="26"/>
      <c r="AA782" s="65"/>
      <c r="AI782" s="20"/>
      <c r="AJ782" s="20"/>
      <c r="AK782" s="21"/>
      <c r="AO782" s="9"/>
      <c r="AP782" s="38"/>
      <c r="AQ782" s="9"/>
      <c r="AR782" s="9"/>
      <c r="AS782" s="9"/>
      <c r="AT782" s="9"/>
      <c r="AU782" s="9"/>
      <c r="AV782" s="9"/>
      <c r="AW782" s="9"/>
      <c r="AX782" s="9"/>
      <c r="BA782" s="9"/>
      <c r="BB782" s="9"/>
      <c r="BC782" s="9"/>
      <c r="BD782" s="38"/>
      <c r="BE782" s="9"/>
      <c r="BF782" s="9"/>
      <c r="BG782" s="9"/>
      <c r="BH782" s="9"/>
      <c r="BI782" s="9"/>
    </row>
    <row r="783" spans="1:61">
      <c r="A783" s="70">
        <f t="shared" si="292"/>
        <v>2.4999999999999467E-3</v>
      </c>
      <c r="B783" s="5">
        <v>-2.2075</v>
      </c>
      <c r="C783" s="75">
        <v>3.6</v>
      </c>
      <c r="D783" s="75">
        <v>0.06</v>
      </c>
      <c r="G783" s="20"/>
      <c r="H783" s="85"/>
      <c r="I783" s="21"/>
      <c r="U783" s="20"/>
      <c r="V783" s="20"/>
      <c r="W783" s="21"/>
      <c r="X783" s="21"/>
      <c r="Y783" s="26"/>
      <c r="Z783" s="26"/>
      <c r="AA783" s="65"/>
      <c r="AI783" s="20"/>
      <c r="AJ783" s="20"/>
      <c r="AK783" s="21"/>
      <c r="AO783" s="9"/>
      <c r="AP783" s="38"/>
      <c r="AQ783" s="9"/>
      <c r="AR783" s="9"/>
      <c r="AS783" s="9"/>
      <c r="AT783" s="9"/>
      <c r="AU783" s="9"/>
      <c r="AV783" s="9"/>
      <c r="AW783" s="9"/>
      <c r="AX783" s="9"/>
      <c r="BA783" s="9"/>
      <c r="BB783" s="9"/>
      <c r="BC783" s="9"/>
      <c r="BD783" s="38"/>
      <c r="BE783" s="9"/>
      <c r="BF783" s="9"/>
      <c r="BG783" s="9"/>
      <c r="BH783" s="9"/>
      <c r="BI783" s="9"/>
    </row>
    <row r="784" spans="1:61">
      <c r="A784" s="70">
        <f t="shared" si="292"/>
        <v>2.4999999999999467E-3</v>
      </c>
      <c r="B784" s="5">
        <v>-2.2050000000000001</v>
      </c>
      <c r="C784" s="75">
        <v>3.74</v>
      </c>
      <c r="D784" s="75">
        <v>0.05</v>
      </c>
      <c r="G784" s="20"/>
      <c r="H784" s="85"/>
      <c r="I784" s="21"/>
      <c r="U784" s="20"/>
      <c r="V784" s="20"/>
      <c r="W784" s="21"/>
      <c r="X784" s="21"/>
      <c r="Y784" s="26"/>
      <c r="Z784" s="26"/>
      <c r="AA784" s="65"/>
      <c r="AI784" s="20"/>
      <c r="AJ784" s="20"/>
      <c r="AK784" s="21"/>
      <c r="AO784" s="9"/>
      <c r="AP784" s="38"/>
      <c r="AQ784" s="9"/>
      <c r="AR784" s="9"/>
      <c r="AS784" s="9"/>
      <c r="AT784" s="9"/>
      <c r="AU784" s="9"/>
      <c r="AV784" s="9"/>
      <c r="AW784" s="9"/>
      <c r="AX784" s="9"/>
      <c r="BA784" s="9"/>
      <c r="BB784" s="9"/>
      <c r="BC784" s="9"/>
      <c r="BD784" s="38"/>
      <c r="BE784" s="9"/>
      <c r="BF784" s="9"/>
      <c r="BG784" s="9"/>
      <c r="BH784" s="9"/>
      <c r="BI784" s="9"/>
    </row>
    <row r="785" spans="1:61">
      <c r="A785" s="70">
        <f t="shared" si="292"/>
        <v>2.4999999999999467E-3</v>
      </c>
      <c r="B785" s="5">
        <v>-2.2025000000000001</v>
      </c>
      <c r="C785" s="75">
        <v>3.83</v>
      </c>
      <c r="D785" s="75">
        <v>0.06</v>
      </c>
      <c r="G785" s="20"/>
      <c r="H785" s="85"/>
      <c r="I785" s="21"/>
      <c r="U785" s="20"/>
      <c r="V785" s="20"/>
      <c r="W785" s="21"/>
      <c r="X785" s="21"/>
      <c r="Y785" s="26"/>
      <c r="Z785" s="26"/>
      <c r="AA785" s="65"/>
      <c r="AI785" s="20"/>
      <c r="AJ785" s="20"/>
      <c r="AK785" s="21"/>
      <c r="AO785" s="9"/>
      <c r="AP785" s="38"/>
      <c r="AQ785" s="9"/>
      <c r="AR785" s="9"/>
      <c r="AS785" s="9"/>
      <c r="AT785" s="9"/>
      <c r="AU785" s="9"/>
      <c r="AV785" s="9"/>
      <c r="AW785" s="9"/>
      <c r="AX785" s="9"/>
      <c r="BA785" s="9"/>
      <c r="BB785" s="9"/>
      <c r="BC785" s="9"/>
      <c r="BD785" s="38"/>
      <c r="BE785" s="9"/>
      <c r="BF785" s="9"/>
      <c r="BG785" s="9"/>
      <c r="BH785" s="9"/>
      <c r="BI785" s="9"/>
    </row>
    <row r="786" spans="1:61">
      <c r="A786" s="70">
        <f t="shared" si="292"/>
        <v>2.4999999999999467E-3</v>
      </c>
      <c r="B786" s="5">
        <v>-2.2000000000000002</v>
      </c>
      <c r="C786" s="75">
        <v>3.86</v>
      </c>
      <c r="D786" s="75">
        <v>7.0000000000000007E-2</v>
      </c>
      <c r="G786" s="20"/>
      <c r="H786" s="85"/>
      <c r="I786" s="21"/>
      <c r="U786" s="20"/>
      <c r="V786" s="20"/>
      <c r="W786" s="21"/>
      <c r="X786" s="21"/>
      <c r="Y786" s="26"/>
      <c r="Z786" s="26"/>
      <c r="AA786" s="65"/>
      <c r="AI786" s="20"/>
      <c r="AJ786" s="20"/>
      <c r="AK786" s="21"/>
      <c r="AO786" s="9"/>
      <c r="AP786" s="38"/>
      <c r="AQ786" s="9"/>
      <c r="AR786" s="9"/>
      <c r="AS786" s="9"/>
      <c r="AT786" s="9"/>
      <c r="AU786" s="9"/>
      <c r="AV786" s="9"/>
      <c r="AW786" s="9"/>
      <c r="AX786" s="9"/>
      <c r="BA786" s="9"/>
      <c r="BB786" s="9"/>
      <c r="BC786" s="9"/>
      <c r="BD786" s="38"/>
      <c r="BE786" s="9"/>
      <c r="BF786" s="9"/>
      <c r="BG786" s="9"/>
      <c r="BH786" s="9"/>
      <c r="BI786" s="9"/>
    </row>
    <row r="787" spans="1:61">
      <c r="A787" s="70">
        <f t="shared" si="292"/>
        <v>2.5000000000003908E-3</v>
      </c>
      <c r="B787" s="5">
        <v>-2.1974999999999998</v>
      </c>
      <c r="C787" s="75">
        <v>3.83</v>
      </c>
      <c r="D787" s="75">
        <v>0.05</v>
      </c>
      <c r="G787" s="20"/>
      <c r="H787" s="85"/>
      <c r="I787" s="21"/>
      <c r="U787" s="20"/>
      <c r="V787" s="20"/>
      <c r="W787" s="21"/>
      <c r="X787" s="21"/>
      <c r="Y787" s="26"/>
      <c r="Z787" s="26"/>
      <c r="AA787" s="65"/>
      <c r="AI787" s="20"/>
      <c r="AJ787" s="20"/>
      <c r="AK787" s="21"/>
      <c r="AO787" s="9"/>
      <c r="AP787" s="38"/>
      <c r="AQ787" s="9"/>
      <c r="AR787" s="9"/>
      <c r="AS787" s="9"/>
      <c r="AT787" s="9"/>
      <c r="AU787" s="9"/>
      <c r="AV787" s="9"/>
      <c r="AW787" s="9"/>
      <c r="AX787" s="9"/>
      <c r="BA787" s="9"/>
      <c r="BB787" s="9"/>
      <c r="BC787" s="9"/>
      <c r="BD787" s="38"/>
      <c r="BE787" s="9"/>
      <c r="BF787" s="9"/>
      <c r="BG787" s="9"/>
      <c r="BH787" s="9"/>
      <c r="BI787" s="9"/>
    </row>
    <row r="788" spans="1:61">
      <c r="A788" s="70">
        <f t="shared" si="292"/>
        <v>2.4999999999999467E-3</v>
      </c>
      <c r="B788" s="5">
        <v>-2.1949999999999998</v>
      </c>
      <c r="C788" s="75">
        <v>3.77</v>
      </c>
      <c r="D788" s="75">
        <v>7.0000000000000007E-2</v>
      </c>
      <c r="G788" s="20"/>
      <c r="H788" s="85"/>
      <c r="I788" s="21"/>
      <c r="U788" s="20"/>
      <c r="V788" s="20"/>
      <c r="W788" s="21"/>
      <c r="X788" s="21"/>
      <c r="Y788" s="26"/>
      <c r="Z788" s="26"/>
      <c r="AA788" s="65"/>
      <c r="AI788" s="20"/>
      <c r="AJ788" s="20"/>
      <c r="AK788" s="21"/>
      <c r="AO788" s="9"/>
      <c r="AP788" s="38"/>
      <c r="AQ788" s="9"/>
      <c r="AR788" s="9"/>
      <c r="AS788" s="9"/>
      <c r="AT788" s="9"/>
      <c r="AU788" s="9"/>
      <c r="AV788" s="9"/>
      <c r="AW788" s="9"/>
      <c r="AX788" s="9"/>
      <c r="BA788" s="9"/>
      <c r="BB788" s="9"/>
      <c r="BC788" s="9"/>
      <c r="BD788" s="38"/>
      <c r="BE788" s="9"/>
      <c r="BF788" s="9"/>
      <c r="BG788" s="9"/>
      <c r="BH788" s="9"/>
      <c r="BI788" s="9"/>
    </row>
    <row r="789" spans="1:61">
      <c r="A789" s="70">
        <f t="shared" si="292"/>
        <v>2.4999999999999467E-3</v>
      </c>
      <c r="B789" s="5">
        <v>-2.1924999999999999</v>
      </c>
      <c r="C789" s="75">
        <v>3.68</v>
      </c>
      <c r="D789" s="75">
        <v>0.05</v>
      </c>
      <c r="G789" s="20"/>
      <c r="H789" s="85"/>
      <c r="I789" s="21"/>
      <c r="U789" s="20"/>
      <c r="V789" s="20"/>
      <c r="W789" s="21"/>
      <c r="X789" s="21"/>
      <c r="Y789" s="26"/>
      <c r="Z789" s="26"/>
      <c r="AA789" s="65"/>
      <c r="AI789" s="20"/>
      <c r="AJ789" s="20"/>
      <c r="AK789" s="21"/>
      <c r="AO789" s="9"/>
      <c r="AP789" s="38"/>
      <c r="AQ789" s="9"/>
      <c r="AR789" s="9"/>
      <c r="AS789" s="9"/>
      <c r="AT789" s="9"/>
      <c r="AU789" s="9"/>
      <c r="AV789" s="9"/>
      <c r="AW789" s="9"/>
      <c r="AX789" s="9"/>
      <c r="BA789" s="9"/>
      <c r="BB789" s="9"/>
      <c r="BC789" s="9"/>
      <c r="BD789" s="38"/>
      <c r="BE789" s="9"/>
      <c r="BF789" s="9"/>
      <c r="BG789" s="9"/>
      <c r="BH789" s="9"/>
      <c r="BI789" s="9"/>
    </row>
    <row r="790" spans="1:61">
      <c r="A790" s="70">
        <f t="shared" si="292"/>
        <v>2.4999999999999467E-3</v>
      </c>
      <c r="B790" s="5">
        <v>-2.19</v>
      </c>
      <c r="C790" s="75">
        <v>3.56</v>
      </c>
      <c r="D790" s="75">
        <v>0.05</v>
      </c>
      <c r="G790" s="20"/>
      <c r="H790" s="85"/>
      <c r="I790" s="21"/>
      <c r="U790" s="20"/>
      <c r="V790" s="20"/>
      <c r="W790" s="21"/>
      <c r="X790" s="21"/>
      <c r="Y790" s="26"/>
      <c r="Z790" s="26"/>
      <c r="AA790" s="65"/>
      <c r="AI790" s="20"/>
      <c r="AJ790" s="20"/>
      <c r="AK790" s="21"/>
      <c r="AO790" s="9"/>
      <c r="AP790" s="38"/>
      <c r="AQ790" s="9"/>
      <c r="AR790" s="9"/>
      <c r="AS790" s="9"/>
      <c r="AT790" s="9"/>
      <c r="AU790" s="9"/>
      <c r="AV790" s="9"/>
      <c r="AW790" s="9"/>
      <c r="AX790" s="9"/>
      <c r="BA790" s="9"/>
      <c r="BB790" s="9"/>
      <c r="BC790" s="9"/>
      <c r="BD790" s="38"/>
      <c r="BE790" s="9"/>
      <c r="BF790" s="9"/>
      <c r="BG790" s="9"/>
      <c r="BH790" s="9"/>
      <c r="BI790" s="9"/>
    </row>
    <row r="791" spans="1:61">
      <c r="A791" s="70">
        <f t="shared" si="292"/>
        <v>2.4999999999999467E-3</v>
      </c>
      <c r="B791" s="5">
        <v>-2.1875</v>
      </c>
      <c r="C791" s="75">
        <v>3.38</v>
      </c>
      <c r="D791" s="75">
        <v>0.09</v>
      </c>
      <c r="G791" s="20"/>
      <c r="H791" s="85"/>
      <c r="I791" s="21"/>
      <c r="U791" s="20"/>
      <c r="V791" s="20"/>
      <c r="W791" s="21"/>
      <c r="X791" s="21"/>
      <c r="Y791" s="26"/>
      <c r="Z791" s="26"/>
      <c r="AA791" s="65"/>
      <c r="AI791" s="20"/>
      <c r="AJ791" s="20"/>
      <c r="AK791" s="21"/>
      <c r="AO791" s="9"/>
      <c r="AP791" s="38"/>
      <c r="AQ791" s="9"/>
      <c r="AR791" s="9"/>
      <c r="AS791" s="9"/>
      <c r="AT791" s="9"/>
      <c r="AU791" s="9"/>
      <c r="AV791" s="9"/>
      <c r="AW791" s="9"/>
      <c r="AX791" s="9"/>
      <c r="BA791" s="9"/>
      <c r="BB791" s="9"/>
      <c r="BC791" s="9"/>
      <c r="BD791" s="38"/>
      <c r="BE791" s="9"/>
      <c r="BF791" s="9"/>
      <c r="BG791" s="9"/>
      <c r="BH791" s="9"/>
      <c r="BI791" s="9"/>
    </row>
    <row r="792" spans="1:61">
      <c r="A792" s="70">
        <f t="shared" si="292"/>
        <v>2.4999999999999467E-3</v>
      </c>
      <c r="B792" s="5">
        <v>-2.1850000000000001</v>
      </c>
      <c r="C792" s="75">
        <v>3.42</v>
      </c>
      <c r="D792" s="75">
        <v>0.04</v>
      </c>
      <c r="G792" s="20"/>
      <c r="H792" s="85"/>
      <c r="I792" s="21"/>
      <c r="U792" s="20"/>
      <c r="V792" s="20"/>
      <c r="W792" s="21"/>
      <c r="X792" s="21"/>
      <c r="Y792" s="26"/>
      <c r="Z792" s="26"/>
      <c r="AA792" s="65"/>
      <c r="AI792" s="20"/>
      <c r="AJ792" s="20"/>
      <c r="AK792" s="21"/>
      <c r="AO792" s="9"/>
      <c r="AP792" s="38"/>
      <c r="AQ792" s="9"/>
      <c r="AR792" s="9"/>
      <c r="AS792" s="9"/>
      <c r="AT792" s="9"/>
      <c r="AU792" s="9"/>
      <c r="AV792" s="9"/>
      <c r="AW792" s="9"/>
      <c r="AX792" s="9"/>
      <c r="BA792" s="9"/>
      <c r="BB792" s="9"/>
      <c r="BC792" s="9"/>
      <c r="BD792" s="38"/>
      <c r="BE792" s="9"/>
      <c r="BF792" s="9"/>
      <c r="BG792" s="9"/>
      <c r="BH792" s="9"/>
      <c r="BI792" s="9"/>
    </row>
    <row r="793" spans="1:61">
      <c r="A793" s="70">
        <f t="shared" si="292"/>
        <v>2.4999999999999467E-3</v>
      </c>
      <c r="B793" s="5">
        <v>-2.1825000000000001</v>
      </c>
      <c r="C793" s="75">
        <v>3.41</v>
      </c>
      <c r="D793" s="75">
        <v>0.08</v>
      </c>
      <c r="G793" s="20"/>
      <c r="H793" s="85"/>
      <c r="I793" s="21"/>
      <c r="U793" s="20"/>
      <c r="V793" s="20"/>
      <c r="W793" s="21"/>
      <c r="X793" s="21"/>
      <c r="Y793" s="26"/>
      <c r="Z793" s="26"/>
      <c r="AA793" s="65"/>
      <c r="AI793" s="20"/>
      <c r="AJ793" s="20"/>
      <c r="AK793" s="21"/>
      <c r="AO793" s="9"/>
      <c r="AP793" s="38"/>
      <c r="AQ793" s="9"/>
      <c r="AR793" s="9"/>
      <c r="AS793" s="9"/>
      <c r="AT793" s="9"/>
      <c r="AU793" s="9"/>
      <c r="AV793" s="9"/>
      <c r="AW793" s="9"/>
      <c r="AX793" s="9"/>
      <c r="BA793" s="9"/>
      <c r="BB793" s="9"/>
      <c r="BC793" s="9"/>
      <c r="BD793" s="38"/>
      <c r="BE793" s="9"/>
      <c r="BF793" s="9"/>
      <c r="BG793" s="9"/>
      <c r="BH793" s="9"/>
      <c r="BI793" s="9"/>
    </row>
    <row r="794" spans="1:61">
      <c r="A794" s="70">
        <f t="shared" si="292"/>
        <v>2.4999999999999467E-3</v>
      </c>
      <c r="B794" s="5">
        <v>-2.1800000000000002</v>
      </c>
      <c r="C794" s="75">
        <v>3.36</v>
      </c>
      <c r="D794" s="75">
        <v>0.08</v>
      </c>
      <c r="G794" s="20"/>
      <c r="H794" s="85"/>
      <c r="I794" s="21"/>
      <c r="U794" s="20"/>
      <c r="V794" s="20"/>
      <c r="W794" s="21"/>
      <c r="X794" s="21"/>
      <c r="Y794" s="26"/>
      <c r="Z794" s="26"/>
      <c r="AA794" s="65"/>
      <c r="AI794" s="20"/>
      <c r="AJ794" s="20"/>
      <c r="AK794" s="21"/>
      <c r="AO794" s="9"/>
      <c r="AP794" s="38"/>
      <c r="AQ794" s="9"/>
      <c r="AR794" s="9"/>
      <c r="AS794" s="9"/>
      <c r="AT794" s="9"/>
      <c r="AU794" s="9"/>
      <c r="AV794" s="9"/>
      <c r="AW794" s="9"/>
      <c r="AX794" s="9"/>
      <c r="BA794" s="9"/>
      <c r="BB794" s="9"/>
      <c r="BC794" s="9"/>
      <c r="BD794" s="38"/>
      <c r="BE794" s="9"/>
      <c r="BF794" s="9"/>
      <c r="BG794" s="9"/>
      <c r="BH794" s="9"/>
      <c r="BI794" s="9"/>
    </row>
    <row r="795" spans="1:61">
      <c r="A795" s="70">
        <f t="shared" si="292"/>
        <v>2.4999999999999467E-3</v>
      </c>
      <c r="B795" s="5">
        <v>-2.1775000000000002</v>
      </c>
      <c r="C795" s="75">
        <v>3.5</v>
      </c>
      <c r="D795" s="75">
        <v>0.05</v>
      </c>
      <c r="G795" s="20"/>
      <c r="H795" s="85"/>
      <c r="I795" s="21"/>
      <c r="U795" s="20"/>
      <c r="V795" s="20"/>
      <c r="W795" s="21"/>
      <c r="X795" s="21"/>
      <c r="Y795" s="26"/>
      <c r="Z795" s="26"/>
      <c r="AA795" s="65"/>
      <c r="AI795" s="20"/>
      <c r="AJ795" s="20"/>
      <c r="AK795" s="21"/>
      <c r="AO795" s="9"/>
      <c r="AP795" s="38"/>
      <c r="AQ795" s="9"/>
      <c r="AR795" s="9"/>
      <c r="AS795" s="9"/>
      <c r="AT795" s="9"/>
      <c r="AU795" s="9"/>
      <c r="AV795" s="9"/>
      <c r="AW795" s="9"/>
      <c r="AX795" s="9"/>
      <c r="BA795" s="9"/>
      <c r="BB795" s="9"/>
      <c r="BC795" s="9"/>
      <c r="BD795" s="38"/>
      <c r="BE795" s="9"/>
      <c r="BF795" s="9"/>
      <c r="BG795" s="9"/>
      <c r="BH795" s="9"/>
      <c r="BI795" s="9"/>
    </row>
    <row r="796" spans="1:61">
      <c r="A796" s="70">
        <f t="shared" si="292"/>
        <v>2.5000000000003908E-3</v>
      </c>
      <c r="B796" s="5">
        <v>-2.1749999999999998</v>
      </c>
      <c r="C796" s="75">
        <v>3.56</v>
      </c>
      <c r="D796" s="75">
        <v>0.06</v>
      </c>
      <c r="G796" s="20"/>
      <c r="H796" s="85"/>
      <c r="I796" s="21"/>
      <c r="U796" s="20"/>
      <c r="V796" s="20"/>
      <c r="W796" s="21"/>
      <c r="X796" s="21"/>
      <c r="Y796" s="26"/>
      <c r="Z796" s="26"/>
      <c r="AA796" s="65"/>
      <c r="AI796" s="20"/>
      <c r="AJ796" s="20"/>
      <c r="AK796" s="21"/>
      <c r="AO796" s="9"/>
      <c r="AP796" s="38"/>
      <c r="AQ796" s="9"/>
      <c r="AR796" s="9"/>
      <c r="AS796" s="9"/>
      <c r="AT796" s="9"/>
      <c r="AU796" s="9"/>
      <c r="AV796" s="9"/>
      <c r="AW796" s="9"/>
      <c r="AX796" s="9"/>
      <c r="BA796" s="9"/>
      <c r="BB796" s="9"/>
      <c r="BC796" s="9"/>
      <c r="BD796" s="38"/>
      <c r="BE796" s="9"/>
      <c r="BF796" s="9"/>
      <c r="BG796" s="9"/>
      <c r="BH796" s="9"/>
      <c r="BI796" s="9"/>
    </row>
    <row r="797" spans="1:61">
      <c r="A797" s="70">
        <f t="shared" si="292"/>
        <v>2.4999999999999467E-3</v>
      </c>
      <c r="B797" s="5">
        <v>-2.1724999999999999</v>
      </c>
      <c r="C797" s="75">
        <v>3.67</v>
      </c>
      <c r="D797" s="75">
        <v>7.0000000000000007E-2</v>
      </c>
      <c r="G797" s="20"/>
      <c r="H797" s="85"/>
      <c r="I797" s="21"/>
      <c r="U797" s="20"/>
      <c r="V797" s="20"/>
      <c r="W797" s="21"/>
      <c r="X797" s="21"/>
      <c r="Y797" s="26"/>
      <c r="Z797" s="26"/>
      <c r="AA797" s="65"/>
      <c r="AI797" s="20"/>
      <c r="AJ797" s="20"/>
      <c r="AK797" s="21"/>
      <c r="AO797" s="9"/>
      <c r="AP797" s="38"/>
      <c r="AQ797" s="9"/>
      <c r="AR797" s="9"/>
      <c r="AS797" s="9"/>
      <c r="AT797" s="9"/>
      <c r="AU797" s="9"/>
      <c r="AV797" s="9"/>
      <c r="AW797" s="9"/>
      <c r="AX797" s="9"/>
      <c r="BA797" s="9"/>
      <c r="BB797" s="9"/>
      <c r="BC797" s="9"/>
      <c r="BD797" s="38"/>
      <c r="BE797" s="9"/>
      <c r="BF797" s="9"/>
      <c r="BG797" s="9"/>
      <c r="BH797" s="9"/>
      <c r="BI797" s="9"/>
    </row>
    <row r="798" spans="1:61">
      <c r="A798" s="70">
        <f t="shared" si="292"/>
        <v>2.4999999999999467E-3</v>
      </c>
      <c r="B798" s="5">
        <v>-2.17</v>
      </c>
      <c r="C798" s="75">
        <v>3.69</v>
      </c>
      <c r="D798" s="75">
        <v>0.03</v>
      </c>
      <c r="G798" s="20"/>
      <c r="H798" s="85"/>
      <c r="I798" s="21"/>
      <c r="U798" s="20"/>
      <c r="V798" s="20"/>
      <c r="W798" s="21"/>
      <c r="X798" s="21"/>
      <c r="Y798" s="26"/>
      <c r="Z798" s="26"/>
      <c r="AA798" s="65"/>
      <c r="AI798" s="20"/>
      <c r="AJ798" s="20"/>
      <c r="AK798" s="21"/>
      <c r="AO798" s="9"/>
      <c r="AP798" s="38"/>
      <c r="AQ798" s="9"/>
      <c r="AR798" s="9"/>
      <c r="AS798" s="9"/>
      <c r="AT798" s="9"/>
      <c r="AU798" s="9"/>
      <c r="AV798" s="9"/>
      <c r="AW798" s="9"/>
      <c r="AX798" s="9"/>
      <c r="BA798" s="9"/>
      <c r="BB798" s="9"/>
      <c r="BC798" s="9"/>
      <c r="BD798" s="38"/>
      <c r="BE798" s="9"/>
      <c r="BF798" s="9"/>
      <c r="BG798" s="9"/>
      <c r="BH798" s="9"/>
      <c r="BI798" s="9"/>
    </row>
    <row r="799" spans="1:61">
      <c r="A799" s="70">
        <f t="shared" si="292"/>
        <v>2.4999999999999467E-3</v>
      </c>
      <c r="B799" s="5">
        <v>-2.1675</v>
      </c>
      <c r="C799" s="75">
        <v>3.77</v>
      </c>
      <c r="D799" s="75">
        <v>0.06</v>
      </c>
      <c r="G799" s="20"/>
      <c r="H799" s="85"/>
      <c r="I799" s="21"/>
      <c r="U799" s="20"/>
      <c r="V799" s="20"/>
      <c r="W799" s="21"/>
      <c r="X799" s="21"/>
      <c r="Y799" s="26"/>
      <c r="Z799" s="26"/>
      <c r="AA799" s="65"/>
      <c r="AI799" s="20"/>
      <c r="AJ799" s="20"/>
      <c r="AK799" s="21"/>
      <c r="AO799" s="9"/>
      <c r="AP799" s="38"/>
      <c r="AQ799" s="9"/>
      <c r="AR799" s="9"/>
      <c r="AS799" s="9"/>
      <c r="AT799" s="9"/>
      <c r="AU799" s="9"/>
      <c r="AV799" s="9"/>
      <c r="AW799" s="9"/>
      <c r="AX799" s="9"/>
      <c r="BA799" s="9"/>
      <c r="BB799" s="9"/>
      <c r="BC799" s="9"/>
      <c r="BD799" s="38"/>
      <c r="BE799" s="9"/>
      <c r="BF799" s="9"/>
      <c r="BG799" s="9"/>
      <c r="BH799" s="9"/>
      <c r="BI799" s="9"/>
    </row>
    <row r="800" spans="1:61">
      <c r="A800" s="70">
        <f t="shared" si="292"/>
        <v>2.4999999999999467E-3</v>
      </c>
      <c r="B800" s="5">
        <v>-2.165</v>
      </c>
      <c r="C800" s="75">
        <v>3.88</v>
      </c>
      <c r="D800" s="75">
        <v>0.04</v>
      </c>
      <c r="G800" s="20"/>
      <c r="H800" s="85"/>
      <c r="I800" s="21"/>
      <c r="U800" s="20"/>
      <c r="V800" s="20"/>
      <c r="W800" s="21"/>
      <c r="X800" s="21"/>
      <c r="Y800" s="26"/>
      <c r="Z800" s="26"/>
      <c r="AA800" s="65"/>
      <c r="AI800" s="20"/>
      <c r="AJ800" s="20"/>
      <c r="AK800" s="21"/>
      <c r="AO800" s="9"/>
      <c r="AP800" s="38"/>
      <c r="AQ800" s="9"/>
      <c r="AR800" s="9"/>
      <c r="AS800" s="9"/>
      <c r="AT800" s="9"/>
      <c r="AU800" s="9"/>
      <c r="AV800" s="9"/>
      <c r="AW800" s="9"/>
      <c r="AX800" s="9"/>
      <c r="BA800" s="9"/>
      <c r="BB800" s="9"/>
      <c r="BC800" s="9"/>
      <c r="BD800" s="38"/>
      <c r="BE800" s="9"/>
      <c r="BF800" s="9"/>
      <c r="BG800" s="9"/>
      <c r="BH800" s="9"/>
      <c r="BI800" s="9"/>
    </row>
    <row r="801" spans="1:61">
      <c r="A801" s="70">
        <f t="shared" si="292"/>
        <v>2.4999999999999467E-3</v>
      </c>
      <c r="B801" s="5">
        <v>-2.1625000000000001</v>
      </c>
      <c r="C801" s="75">
        <v>3.94</v>
      </c>
      <c r="D801" s="75">
        <v>7.0000000000000007E-2</v>
      </c>
      <c r="G801" s="20"/>
      <c r="H801" s="85"/>
      <c r="I801" s="21"/>
      <c r="U801" s="20"/>
      <c r="V801" s="20"/>
      <c r="W801" s="21"/>
      <c r="X801" s="21"/>
      <c r="Y801" s="26"/>
      <c r="Z801" s="26"/>
      <c r="AA801" s="65"/>
      <c r="AI801" s="20"/>
      <c r="AJ801" s="20"/>
      <c r="AK801" s="21"/>
      <c r="AO801" s="9"/>
      <c r="AP801" s="38"/>
      <c r="AQ801" s="9"/>
      <c r="AR801" s="9"/>
      <c r="AS801" s="9"/>
      <c r="AT801" s="9"/>
      <c r="AU801" s="9"/>
      <c r="AV801" s="9"/>
      <c r="AW801" s="9"/>
      <c r="AX801" s="9"/>
      <c r="BA801" s="9"/>
      <c r="BB801" s="9"/>
      <c r="BC801" s="9"/>
      <c r="BD801" s="38"/>
      <c r="BE801" s="9"/>
      <c r="BF801" s="9"/>
      <c r="BG801" s="9"/>
      <c r="BH801" s="9"/>
      <c r="BI801" s="9"/>
    </row>
    <row r="802" spans="1:61">
      <c r="A802" s="70">
        <f t="shared" si="292"/>
        <v>2.4999999999999467E-3</v>
      </c>
      <c r="B802" s="5">
        <v>-2.16</v>
      </c>
      <c r="C802" s="75">
        <v>4.1500000000000004</v>
      </c>
      <c r="D802" s="75">
        <v>0.06</v>
      </c>
      <c r="G802" s="20"/>
      <c r="H802" s="85"/>
      <c r="I802" s="21"/>
      <c r="U802" s="20"/>
      <c r="V802" s="20"/>
      <c r="W802" s="21"/>
      <c r="X802" s="21"/>
      <c r="Y802" s="26"/>
      <c r="Z802" s="26"/>
      <c r="AA802" s="65"/>
      <c r="AI802" s="20"/>
      <c r="AJ802" s="20"/>
      <c r="AK802" s="21"/>
      <c r="AO802" s="9"/>
      <c r="AP802" s="38"/>
      <c r="AQ802" s="9"/>
      <c r="AR802" s="9"/>
      <c r="AS802" s="9"/>
      <c r="AT802" s="9"/>
      <c r="AU802" s="9"/>
      <c r="AV802" s="9"/>
      <c r="AW802" s="9"/>
      <c r="AX802" s="9"/>
      <c r="BA802" s="9"/>
      <c r="BB802" s="9"/>
      <c r="BC802" s="9"/>
      <c r="BD802" s="38"/>
      <c r="BE802" s="9"/>
      <c r="BF802" s="9"/>
      <c r="BG802" s="9"/>
      <c r="BH802" s="9"/>
      <c r="BI802" s="9"/>
    </row>
    <row r="803" spans="1:61">
      <c r="A803" s="70">
        <f t="shared" si="292"/>
        <v>2.4999999999999467E-3</v>
      </c>
      <c r="B803" s="5">
        <v>-2.1575000000000002</v>
      </c>
      <c r="C803" s="75">
        <v>4.0999999999999996</v>
      </c>
      <c r="D803" s="75">
        <v>0.05</v>
      </c>
      <c r="G803" s="20"/>
      <c r="H803" s="85"/>
      <c r="I803" s="21"/>
      <c r="U803" s="20"/>
      <c r="V803" s="20"/>
      <c r="W803" s="21"/>
      <c r="X803" s="21"/>
      <c r="Y803" s="26"/>
      <c r="Z803" s="26"/>
      <c r="AA803" s="65"/>
      <c r="AI803" s="20"/>
      <c r="AJ803" s="20"/>
      <c r="AK803" s="21"/>
      <c r="AO803" s="9"/>
      <c r="AP803" s="38"/>
      <c r="AQ803" s="9"/>
      <c r="AR803" s="9"/>
      <c r="AS803" s="9"/>
      <c r="AT803" s="9"/>
      <c r="AU803" s="9"/>
      <c r="AV803" s="9"/>
      <c r="AW803" s="9"/>
      <c r="AX803" s="9"/>
      <c r="BA803" s="9"/>
      <c r="BB803" s="9"/>
      <c r="BC803" s="9"/>
      <c r="BD803" s="38"/>
      <c r="BE803" s="9"/>
      <c r="BF803" s="9"/>
      <c r="BG803" s="9"/>
      <c r="BH803" s="9"/>
      <c r="BI803" s="9"/>
    </row>
    <row r="804" spans="1:61">
      <c r="A804" s="70">
        <f t="shared" si="292"/>
        <v>2.5000000000003908E-3</v>
      </c>
      <c r="B804" s="5">
        <v>-2.1549999999999998</v>
      </c>
      <c r="C804" s="75">
        <v>4.2300000000000004</v>
      </c>
      <c r="D804" s="75">
        <v>0.06</v>
      </c>
      <c r="G804" s="20"/>
      <c r="H804" s="85"/>
      <c r="I804" s="21"/>
      <c r="U804" s="20"/>
      <c r="V804" s="20"/>
      <c r="W804" s="21"/>
      <c r="X804" s="21"/>
      <c r="Y804" s="26"/>
      <c r="Z804" s="26"/>
      <c r="AA804" s="65"/>
      <c r="AI804" s="20"/>
      <c r="AJ804" s="20"/>
      <c r="AK804" s="21"/>
      <c r="AO804" s="9"/>
      <c r="AP804" s="38"/>
      <c r="AQ804" s="9"/>
      <c r="AR804" s="9"/>
      <c r="AS804" s="9"/>
      <c r="AT804" s="9"/>
      <c r="AU804" s="9"/>
      <c r="AV804" s="9"/>
      <c r="AW804" s="9"/>
      <c r="AX804" s="9"/>
      <c r="BA804" s="9"/>
      <c r="BB804" s="9"/>
      <c r="BC804" s="9"/>
      <c r="BD804" s="38"/>
      <c r="BE804" s="9"/>
      <c r="BF804" s="9"/>
      <c r="BG804" s="9"/>
      <c r="BH804" s="9"/>
      <c r="BI804" s="9"/>
    </row>
    <row r="805" spans="1:61">
      <c r="A805" s="70">
        <f t="shared" si="292"/>
        <v>2.4999999999999467E-3</v>
      </c>
      <c r="B805" s="5">
        <v>-2.1524999999999999</v>
      </c>
      <c r="C805" s="75">
        <v>4.22</v>
      </c>
      <c r="D805" s="75">
        <v>7.0000000000000007E-2</v>
      </c>
      <c r="G805" s="20"/>
      <c r="H805" s="85"/>
      <c r="I805" s="21"/>
      <c r="U805" s="20"/>
      <c r="V805" s="20"/>
      <c r="W805" s="21"/>
      <c r="X805" s="21"/>
      <c r="Y805" s="26"/>
      <c r="Z805" s="26"/>
      <c r="AA805" s="65"/>
      <c r="AI805" s="20"/>
      <c r="AJ805" s="20"/>
      <c r="AK805" s="21"/>
      <c r="AO805" s="9"/>
      <c r="AP805" s="38"/>
      <c r="AQ805" s="9"/>
      <c r="AR805" s="9"/>
      <c r="AS805" s="9"/>
      <c r="AT805" s="9"/>
      <c r="AU805" s="9"/>
      <c r="AV805" s="9"/>
      <c r="AW805" s="9"/>
      <c r="AX805" s="9"/>
      <c r="BA805" s="9"/>
      <c r="BB805" s="9"/>
      <c r="BC805" s="9"/>
      <c r="BD805" s="38"/>
      <c r="BE805" s="9"/>
      <c r="BF805" s="9"/>
      <c r="BG805" s="9"/>
      <c r="BH805" s="9"/>
      <c r="BI805" s="9"/>
    </row>
    <row r="806" spans="1:61">
      <c r="A806" s="70">
        <f t="shared" si="292"/>
        <v>2.4999999999999467E-3</v>
      </c>
      <c r="B806" s="5">
        <v>-2.15</v>
      </c>
      <c r="C806" s="75">
        <v>4.1500000000000004</v>
      </c>
      <c r="D806" s="75">
        <v>0.06</v>
      </c>
      <c r="G806" s="20"/>
      <c r="H806" s="85"/>
      <c r="I806" s="21"/>
      <c r="U806" s="20"/>
      <c r="V806" s="20"/>
      <c r="W806" s="21"/>
      <c r="X806" s="21"/>
      <c r="Y806" s="26"/>
      <c r="Z806" s="26"/>
      <c r="AA806" s="65"/>
      <c r="AI806" s="20"/>
      <c r="AJ806" s="20"/>
      <c r="AK806" s="21"/>
      <c r="AO806" s="9"/>
      <c r="AP806" s="38"/>
      <c r="AQ806" s="9"/>
      <c r="AR806" s="9"/>
      <c r="AS806" s="9"/>
      <c r="AT806" s="9"/>
      <c r="AU806" s="9"/>
      <c r="AV806" s="9"/>
      <c r="AW806" s="9"/>
      <c r="AX806" s="9"/>
      <c r="BA806" s="9"/>
      <c r="BB806" s="9"/>
      <c r="BC806" s="9"/>
      <c r="BD806" s="38"/>
      <c r="BE806" s="9"/>
      <c r="BF806" s="9"/>
      <c r="BG806" s="9"/>
      <c r="BH806" s="9"/>
      <c r="BI806" s="9"/>
    </row>
    <row r="807" spans="1:61">
      <c r="A807" s="70">
        <f t="shared" si="292"/>
        <v>2.4999999999999467E-3</v>
      </c>
      <c r="B807" s="5">
        <v>-2.1475</v>
      </c>
      <c r="C807" s="75">
        <v>4</v>
      </c>
      <c r="D807" s="75">
        <v>0.06</v>
      </c>
      <c r="G807" s="20"/>
      <c r="H807" s="85"/>
      <c r="I807" s="21"/>
      <c r="U807" s="20"/>
      <c r="V807" s="20"/>
      <c r="W807" s="21"/>
      <c r="X807" s="21"/>
      <c r="Y807" s="26"/>
      <c r="Z807" s="26"/>
      <c r="AA807" s="65"/>
      <c r="AI807" s="20"/>
      <c r="AJ807" s="20"/>
      <c r="AK807" s="21"/>
      <c r="AO807" s="9"/>
      <c r="AP807" s="38"/>
      <c r="AQ807" s="9"/>
      <c r="AR807" s="9"/>
      <c r="AS807" s="9"/>
      <c r="AT807" s="9"/>
      <c r="AU807" s="9"/>
      <c r="AV807" s="9"/>
      <c r="AW807" s="9"/>
      <c r="AX807" s="9"/>
      <c r="BA807" s="9"/>
      <c r="BB807" s="9"/>
      <c r="BC807" s="9"/>
      <c r="BD807" s="38"/>
      <c r="BE807" s="9"/>
      <c r="BF807" s="9"/>
      <c r="BG807" s="9"/>
      <c r="BH807" s="9"/>
      <c r="BI807" s="9"/>
    </row>
    <row r="808" spans="1:61">
      <c r="A808" s="70">
        <f t="shared" si="292"/>
        <v>2.4999999999999467E-3</v>
      </c>
      <c r="B808" s="5">
        <v>-2.145</v>
      </c>
      <c r="C808" s="75">
        <v>3.6</v>
      </c>
      <c r="D808" s="75">
        <v>7.0000000000000007E-2</v>
      </c>
      <c r="G808" s="20"/>
      <c r="H808" s="85"/>
      <c r="I808" s="21"/>
      <c r="U808" s="20"/>
      <c r="V808" s="20"/>
      <c r="W808" s="21"/>
      <c r="X808" s="21"/>
      <c r="Y808" s="26"/>
      <c r="Z808" s="26"/>
      <c r="AA808" s="65"/>
      <c r="AI808" s="20"/>
      <c r="AJ808" s="20"/>
      <c r="AK808" s="21"/>
      <c r="AO808" s="9"/>
      <c r="AP808" s="38"/>
      <c r="AQ808" s="9"/>
      <c r="AR808" s="9"/>
      <c r="AS808" s="9"/>
      <c r="AT808" s="9"/>
      <c r="AU808" s="9"/>
      <c r="AV808" s="9"/>
      <c r="AW808" s="9"/>
      <c r="AX808" s="9"/>
      <c r="BA808" s="9"/>
      <c r="BB808" s="9"/>
      <c r="BC808" s="9"/>
      <c r="BD808" s="38"/>
      <c r="BE808" s="9"/>
      <c r="BF808" s="9"/>
      <c r="BG808" s="9"/>
      <c r="BH808" s="9"/>
      <c r="BI808" s="9"/>
    </row>
    <row r="809" spans="1:61">
      <c r="A809" s="70">
        <f t="shared" si="292"/>
        <v>2.4999999999999467E-3</v>
      </c>
      <c r="B809" s="5">
        <v>-2.1425000000000001</v>
      </c>
      <c r="C809" s="75">
        <v>3.44</v>
      </c>
      <c r="D809" s="75">
        <v>7.0000000000000007E-2</v>
      </c>
      <c r="G809" s="20"/>
      <c r="H809" s="85"/>
      <c r="I809" s="21"/>
      <c r="U809" s="20"/>
      <c r="V809" s="20"/>
      <c r="W809" s="21"/>
      <c r="X809" s="21"/>
      <c r="Y809" s="26"/>
      <c r="Z809" s="26"/>
      <c r="AA809" s="65"/>
      <c r="AI809" s="20"/>
      <c r="AJ809" s="20"/>
      <c r="AK809" s="21"/>
      <c r="AO809" s="9"/>
      <c r="AP809" s="38"/>
      <c r="AQ809" s="9"/>
      <c r="AR809" s="9"/>
      <c r="AS809" s="9"/>
      <c r="AT809" s="9"/>
      <c r="AU809" s="9"/>
      <c r="AV809" s="9"/>
      <c r="AW809" s="9"/>
      <c r="AX809" s="9"/>
      <c r="BA809" s="9"/>
      <c r="BB809" s="9"/>
      <c r="BC809" s="9"/>
      <c r="BD809" s="38"/>
      <c r="BE809" s="9"/>
      <c r="BF809" s="9"/>
      <c r="BG809" s="9"/>
      <c r="BH809" s="9"/>
      <c r="BI809" s="9"/>
    </row>
    <row r="810" spans="1:61">
      <c r="A810" s="70">
        <f t="shared" si="292"/>
        <v>2.4999999999999467E-3</v>
      </c>
      <c r="B810" s="5">
        <v>-2.14</v>
      </c>
      <c r="C810" s="75">
        <v>3.23</v>
      </c>
      <c r="D810" s="75">
        <v>7.0000000000000007E-2</v>
      </c>
      <c r="G810" s="20"/>
      <c r="H810" s="85"/>
      <c r="I810" s="21"/>
      <c r="U810" s="20"/>
      <c r="V810" s="20"/>
      <c r="W810" s="21"/>
      <c r="X810" s="21"/>
      <c r="Y810" s="26"/>
      <c r="Z810" s="26"/>
      <c r="AA810" s="65"/>
      <c r="AI810" s="20"/>
      <c r="AJ810" s="20"/>
      <c r="AK810" s="21"/>
      <c r="AO810" s="9"/>
      <c r="AP810" s="38"/>
      <c r="AQ810" s="9"/>
      <c r="AR810" s="9"/>
      <c r="AS810" s="9"/>
      <c r="AT810" s="9"/>
      <c r="AU810" s="9"/>
      <c r="AV810" s="9"/>
      <c r="AW810" s="9"/>
      <c r="AX810" s="9"/>
      <c r="BA810" s="9"/>
      <c r="BB810" s="9"/>
      <c r="BC810" s="9"/>
      <c r="BD810" s="38"/>
      <c r="BE810" s="9"/>
      <c r="BF810" s="9"/>
      <c r="BG810" s="9"/>
      <c r="BH810" s="9"/>
      <c r="BI810" s="9"/>
    </row>
    <row r="811" spans="1:61">
      <c r="A811" s="70">
        <f t="shared" si="292"/>
        <v>2.4999999999999467E-3</v>
      </c>
      <c r="B811" s="5">
        <v>-2.1375000000000002</v>
      </c>
      <c r="C811" s="75">
        <v>3.34</v>
      </c>
      <c r="D811" s="75">
        <v>0.1</v>
      </c>
      <c r="G811" s="20"/>
      <c r="H811" s="85"/>
      <c r="I811" s="21"/>
      <c r="U811" s="20"/>
      <c r="V811" s="20"/>
      <c r="W811" s="21"/>
      <c r="X811" s="21"/>
      <c r="Y811" s="26"/>
      <c r="Z811" s="26"/>
      <c r="AA811" s="65"/>
      <c r="AI811" s="20"/>
      <c r="AJ811" s="20"/>
      <c r="AK811" s="21"/>
      <c r="AO811" s="9"/>
      <c r="AP811" s="38"/>
      <c r="AQ811" s="9"/>
      <c r="AR811" s="9"/>
      <c r="AS811" s="9"/>
      <c r="AT811" s="9"/>
      <c r="AU811" s="9"/>
      <c r="AV811" s="9"/>
      <c r="AW811" s="9"/>
      <c r="AX811" s="9"/>
      <c r="BA811" s="9"/>
      <c r="BB811" s="9"/>
      <c r="BC811" s="9"/>
      <c r="BD811" s="38"/>
      <c r="BE811" s="9"/>
      <c r="BF811" s="9"/>
      <c r="BG811" s="9"/>
      <c r="BH811" s="9"/>
      <c r="BI811" s="9"/>
    </row>
    <row r="812" spans="1:61">
      <c r="A812" s="70">
        <f t="shared" si="292"/>
        <v>2.5000000000003908E-3</v>
      </c>
      <c r="B812" s="5">
        <v>-2.1349999999999998</v>
      </c>
      <c r="C812" s="75">
        <v>3.29</v>
      </c>
      <c r="D812" s="75">
        <v>0.12</v>
      </c>
      <c r="G812" s="20"/>
      <c r="H812" s="85"/>
      <c r="I812" s="21"/>
      <c r="U812" s="20"/>
      <c r="V812" s="20"/>
      <c r="W812" s="21"/>
      <c r="X812" s="21"/>
      <c r="Y812" s="26"/>
      <c r="Z812" s="26"/>
      <c r="AA812" s="65"/>
      <c r="AI812" s="20"/>
      <c r="AJ812" s="20"/>
      <c r="AK812" s="21"/>
      <c r="AO812" s="9"/>
      <c r="AP812" s="38"/>
      <c r="AQ812" s="9"/>
      <c r="AR812" s="9"/>
      <c r="AS812" s="9"/>
      <c r="AT812" s="9"/>
      <c r="AU812" s="9"/>
      <c r="AV812" s="9"/>
      <c r="AW812" s="9"/>
      <c r="AX812" s="9"/>
      <c r="BA812" s="9"/>
      <c r="BB812" s="9"/>
      <c r="BC812" s="9"/>
      <c r="BD812" s="38"/>
      <c r="BE812" s="9"/>
      <c r="BF812" s="9"/>
      <c r="BG812" s="9"/>
      <c r="BH812" s="9"/>
      <c r="BI812" s="9"/>
    </row>
    <row r="813" spans="1:61">
      <c r="A813" s="70">
        <f t="shared" si="292"/>
        <v>2.4999999999999467E-3</v>
      </c>
      <c r="B813" s="5">
        <v>-2.1324999999999998</v>
      </c>
      <c r="C813" s="75">
        <v>3.29</v>
      </c>
      <c r="D813" s="75">
        <v>7.0000000000000007E-2</v>
      </c>
      <c r="G813" s="20"/>
      <c r="H813" s="85"/>
      <c r="I813" s="21"/>
      <c r="U813" s="20"/>
      <c r="V813" s="20"/>
      <c r="W813" s="21"/>
      <c r="X813" s="21"/>
      <c r="Y813" s="26"/>
      <c r="Z813" s="26"/>
      <c r="AA813" s="65"/>
      <c r="AI813" s="20"/>
      <c r="AJ813" s="20"/>
      <c r="AK813" s="21"/>
      <c r="AO813" s="9"/>
      <c r="AP813" s="38"/>
      <c r="AQ813" s="9"/>
      <c r="AR813" s="9"/>
      <c r="AS813" s="9"/>
      <c r="AT813" s="9"/>
      <c r="AU813" s="9"/>
      <c r="AV813" s="9"/>
      <c r="AW813" s="9"/>
      <c r="AX813" s="9"/>
      <c r="BA813" s="9"/>
      <c r="BB813" s="9"/>
      <c r="BC813" s="9"/>
      <c r="BD813" s="38"/>
      <c r="BE813" s="9"/>
      <c r="BF813" s="9"/>
      <c r="BG813" s="9"/>
      <c r="BH813" s="9"/>
      <c r="BI813" s="9"/>
    </row>
    <row r="814" spans="1:61">
      <c r="A814" s="70">
        <f t="shared" si="292"/>
        <v>2.4999999999999467E-3</v>
      </c>
      <c r="B814" s="5">
        <v>-2.13</v>
      </c>
      <c r="C814" s="75">
        <v>3.32</v>
      </c>
      <c r="D814" s="75">
        <v>0.09</v>
      </c>
      <c r="G814" s="20"/>
      <c r="H814" s="85"/>
      <c r="I814" s="21"/>
      <c r="U814" s="20"/>
      <c r="V814" s="20"/>
      <c r="W814" s="21"/>
      <c r="X814" s="21"/>
      <c r="Y814" s="26"/>
      <c r="Z814" s="26"/>
      <c r="AA814" s="65"/>
      <c r="AI814" s="20"/>
      <c r="AJ814" s="20"/>
      <c r="AK814" s="21"/>
      <c r="AO814" s="9"/>
      <c r="AP814" s="38"/>
      <c r="AQ814" s="9"/>
      <c r="AR814" s="9"/>
      <c r="AS814" s="9"/>
      <c r="AT814" s="9"/>
      <c r="AU814" s="9"/>
      <c r="AV814" s="9"/>
      <c r="AW814" s="9"/>
      <c r="AX814" s="9"/>
      <c r="BA814" s="9"/>
      <c r="BB814" s="9"/>
      <c r="BC814" s="9"/>
      <c r="BD814" s="38"/>
      <c r="BE814" s="9"/>
      <c r="BF814" s="9"/>
      <c r="BG814" s="9"/>
      <c r="BH814" s="9"/>
      <c r="BI814" s="9"/>
    </row>
    <row r="815" spans="1:61">
      <c r="A815" s="70">
        <f t="shared" si="292"/>
        <v>2.4999999999999467E-3</v>
      </c>
      <c r="B815" s="5">
        <v>-2.1274999999999999</v>
      </c>
      <c r="C815" s="75">
        <v>3.47</v>
      </c>
      <c r="D815" s="75">
        <v>0.09</v>
      </c>
      <c r="G815" s="20"/>
      <c r="H815" s="85"/>
      <c r="I815" s="21"/>
      <c r="U815" s="20"/>
      <c r="V815" s="20"/>
      <c r="W815" s="21"/>
      <c r="X815" s="21"/>
      <c r="Y815" s="26"/>
      <c r="Z815" s="26"/>
      <c r="AA815" s="65"/>
      <c r="AI815" s="20"/>
      <c r="AJ815" s="20"/>
      <c r="AK815" s="21"/>
      <c r="AO815" s="9"/>
      <c r="AP815" s="38"/>
      <c r="AQ815" s="9"/>
      <c r="AR815" s="9"/>
      <c r="AS815" s="9"/>
      <c r="AT815" s="9"/>
      <c r="AU815" s="9"/>
      <c r="AV815" s="9"/>
      <c r="AW815" s="9"/>
      <c r="AX815" s="9"/>
      <c r="BA815" s="9"/>
      <c r="BB815" s="9"/>
      <c r="BC815" s="9"/>
      <c r="BD815" s="38"/>
      <c r="BE815" s="9"/>
      <c r="BF815" s="9"/>
      <c r="BG815" s="9"/>
      <c r="BH815" s="9"/>
      <c r="BI815" s="9"/>
    </row>
    <row r="816" spans="1:61">
      <c r="A816" s="70">
        <f t="shared" si="292"/>
        <v>2.4999999999999467E-3</v>
      </c>
      <c r="B816" s="5">
        <v>-2.125</v>
      </c>
      <c r="C816" s="75">
        <v>3.5</v>
      </c>
      <c r="D816" s="75">
        <v>0.1</v>
      </c>
      <c r="G816" s="20"/>
      <c r="H816" s="85"/>
      <c r="I816" s="21"/>
      <c r="U816" s="20"/>
      <c r="V816" s="20"/>
      <c r="W816" s="21"/>
      <c r="X816" s="21"/>
      <c r="Y816" s="26"/>
      <c r="Z816" s="26"/>
      <c r="AA816" s="65"/>
      <c r="AI816" s="20"/>
      <c r="AJ816" s="20"/>
      <c r="AK816" s="21"/>
      <c r="AO816" s="9"/>
      <c r="AP816" s="38"/>
      <c r="AQ816" s="9"/>
      <c r="AR816" s="9"/>
      <c r="AS816" s="9"/>
      <c r="AT816" s="9"/>
      <c r="AU816" s="9"/>
      <c r="AV816" s="9"/>
      <c r="AW816" s="9"/>
      <c r="AX816" s="9"/>
      <c r="BA816" s="9"/>
      <c r="BB816" s="9"/>
      <c r="BC816" s="9"/>
      <c r="BD816" s="38"/>
      <c r="BE816" s="9"/>
      <c r="BF816" s="9"/>
      <c r="BG816" s="9"/>
      <c r="BH816" s="9"/>
      <c r="BI816" s="9"/>
    </row>
    <row r="817" spans="1:61">
      <c r="A817" s="70">
        <f t="shared" si="292"/>
        <v>2.4999999999999467E-3</v>
      </c>
      <c r="B817" s="5">
        <v>-2.1225000000000001</v>
      </c>
      <c r="C817" s="75">
        <v>3.68</v>
      </c>
      <c r="D817" s="75">
        <v>0.08</v>
      </c>
      <c r="G817" s="20"/>
      <c r="H817" s="85"/>
      <c r="I817" s="21"/>
      <c r="U817" s="20"/>
      <c r="V817" s="20"/>
      <c r="W817" s="21"/>
      <c r="X817" s="21"/>
      <c r="Y817" s="26"/>
      <c r="Z817" s="26"/>
      <c r="AA817" s="65"/>
      <c r="AI817" s="20"/>
      <c r="AJ817" s="20"/>
      <c r="AK817" s="21"/>
      <c r="AO817" s="9"/>
      <c r="AP817" s="38"/>
      <c r="AQ817" s="9"/>
      <c r="AR817" s="9"/>
      <c r="AS817" s="9"/>
      <c r="AT817" s="9"/>
      <c r="AU817" s="9"/>
      <c r="AV817" s="9"/>
      <c r="AW817" s="9"/>
      <c r="AX817" s="9"/>
      <c r="BA817" s="9"/>
      <c r="BB817" s="9"/>
      <c r="BC817" s="9"/>
      <c r="BD817" s="38"/>
      <c r="BE817" s="9"/>
      <c r="BF817" s="9"/>
      <c r="BG817" s="9"/>
      <c r="BH817" s="9"/>
      <c r="BI817" s="9"/>
    </row>
    <row r="818" spans="1:61">
      <c r="A818" s="70">
        <f t="shared" si="292"/>
        <v>2.4999999999999467E-3</v>
      </c>
      <c r="B818" s="5">
        <v>-2.12</v>
      </c>
      <c r="C818" s="75">
        <v>3.68</v>
      </c>
      <c r="D818" s="75">
        <v>0.1</v>
      </c>
      <c r="G818" s="20"/>
      <c r="H818" s="85"/>
      <c r="I818" s="21"/>
      <c r="U818" s="20"/>
      <c r="V818" s="20"/>
      <c r="W818" s="21"/>
      <c r="X818" s="21"/>
      <c r="Y818" s="26"/>
      <c r="Z818" s="26"/>
      <c r="AA818" s="65"/>
      <c r="AI818" s="20"/>
      <c r="AJ818" s="20"/>
      <c r="AK818" s="21"/>
      <c r="AO818" s="9"/>
      <c r="AP818" s="38"/>
      <c r="AQ818" s="9"/>
      <c r="AR818" s="9"/>
      <c r="AS818" s="9"/>
      <c r="AT818" s="9"/>
      <c r="AU818" s="9"/>
      <c r="AV818" s="9"/>
      <c r="AW818" s="9"/>
      <c r="AX818" s="9"/>
      <c r="BA818" s="9"/>
      <c r="BB818" s="9"/>
      <c r="BC818" s="9"/>
      <c r="BD818" s="38"/>
      <c r="BE818" s="9"/>
      <c r="BF818" s="9"/>
      <c r="BG818" s="9"/>
      <c r="BH818" s="9"/>
      <c r="BI818" s="9"/>
    </row>
    <row r="819" spans="1:61">
      <c r="A819" s="70">
        <f t="shared" si="292"/>
        <v>2.4999999999999467E-3</v>
      </c>
      <c r="B819" s="5">
        <v>-2.1175000000000002</v>
      </c>
      <c r="C819" s="75">
        <v>3.72</v>
      </c>
      <c r="D819" s="75">
        <v>0.08</v>
      </c>
      <c r="G819" s="20"/>
      <c r="H819" s="85"/>
      <c r="I819" s="21"/>
      <c r="U819" s="20"/>
      <c r="V819" s="20"/>
      <c r="W819" s="21"/>
      <c r="X819" s="21"/>
      <c r="Y819" s="26"/>
      <c r="Z819" s="26"/>
      <c r="AA819" s="65"/>
      <c r="AI819" s="20"/>
      <c r="AJ819" s="20"/>
      <c r="AK819" s="21"/>
      <c r="AO819" s="9"/>
      <c r="AP819" s="38"/>
      <c r="AQ819" s="9"/>
      <c r="AR819" s="9"/>
      <c r="AS819" s="9"/>
      <c r="AT819" s="9"/>
      <c r="AU819" s="9"/>
      <c r="AV819" s="9"/>
      <c r="AW819" s="9"/>
      <c r="AX819" s="9"/>
      <c r="BA819" s="9"/>
      <c r="BB819" s="9"/>
      <c r="BC819" s="9"/>
      <c r="BD819" s="38"/>
      <c r="BE819" s="9"/>
      <c r="BF819" s="9"/>
      <c r="BG819" s="9"/>
      <c r="BH819" s="9"/>
      <c r="BI819" s="9"/>
    </row>
    <row r="820" spans="1:61">
      <c r="A820" s="70">
        <f t="shared" si="292"/>
        <v>2.4999999999999467E-3</v>
      </c>
      <c r="B820" s="5">
        <v>-2.1150000000000002</v>
      </c>
      <c r="C820" s="75">
        <v>3.5</v>
      </c>
      <c r="D820" s="75">
        <v>0.1</v>
      </c>
      <c r="G820" s="20"/>
      <c r="H820" s="85"/>
      <c r="I820" s="21"/>
      <c r="U820" s="20"/>
      <c r="V820" s="20"/>
      <c r="W820" s="21"/>
      <c r="X820" s="21"/>
      <c r="Y820" s="26"/>
      <c r="Z820" s="26"/>
      <c r="AA820" s="65"/>
      <c r="AI820" s="20"/>
      <c r="AJ820" s="20"/>
      <c r="AK820" s="21"/>
      <c r="AO820" s="9"/>
      <c r="AP820" s="38"/>
      <c r="AQ820" s="9"/>
      <c r="AR820" s="9"/>
      <c r="AS820" s="9"/>
      <c r="AT820" s="9"/>
      <c r="AU820" s="9"/>
      <c r="AV820" s="9"/>
      <c r="AW820" s="9"/>
      <c r="AX820" s="9"/>
      <c r="BA820" s="9"/>
      <c r="BB820" s="9"/>
      <c r="BC820" s="9"/>
      <c r="BD820" s="38"/>
      <c r="BE820" s="9"/>
      <c r="BF820" s="9"/>
      <c r="BG820" s="9"/>
      <c r="BH820" s="9"/>
      <c r="BI820" s="9"/>
    </row>
    <row r="821" spans="1:61">
      <c r="A821" s="70">
        <f t="shared" si="292"/>
        <v>2.5000000000003908E-3</v>
      </c>
      <c r="B821" s="5">
        <v>-2.1124999999999998</v>
      </c>
      <c r="C821" s="75">
        <v>3.5</v>
      </c>
      <c r="D821" s="75">
        <v>0.06</v>
      </c>
      <c r="G821" s="20"/>
      <c r="H821" s="85"/>
      <c r="I821" s="21"/>
      <c r="U821" s="20"/>
      <c r="V821" s="20"/>
      <c r="W821" s="21"/>
      <c r="X821" s="21"/>
      <c r="Y821" s="26"/>
      <c r="Z821" s="26"/>
      <c r="AA821" s="65"/>
      <c r="AI821" s="20"/>
      <c r="AJ821" s="20"/>
      <c r="AK821" s="21"/>
      <c r="AO821" s="9"/>
      <c r="AP821" s="38"/>
      <c r="AQ821" s="9"/>
      <c r="AR821" s="9"/>
      <c r="AS821" s="9"/>
      <c r="AT821" s="9"/>
      <c r="AU821" s="9"/>
      <c r="AV821" s="9"/>
      <c r="AW821" s="9"/>
      <c r="AX821" s="9"/>
      <c r="BA821" s="9"/>
      <c r="BB821" s="9"/>
      <c r="BC821" s="9"/>
      <c r="BD821" s="38"/>
      <c r="BE821" s="9"/>
      <c r="BF821" s="9"/>
      <c r="BG821" s="9"/>
      <c r="BH821" s="9"/>
      <c r="BI821" s="9"/>
    </row>
    <row r="822" spans="1:61">
      <c r="A822" s="70">
        <f t="shared" si="292"/>
        <v>2.4999999999999467E-3</v>
      </c>
      <c r="B822" s="5">
        <v>-2.11</v>
      </c>
      <c r="C822" s="75">
        <v>3.51</v>
      </c>
      <c r="D822" s="75">
        <v>0.06</v>
      </c>
      <c r="G822" s="20"/>
      <c r="H822" s="85"/>
      <c r="I822" s="21"/>
      <c r="U822" s="20"/>
      <c r="V822" s="20"/>
      <c r="W822" s="21"/>
      <c r="X822" s="21"/>
      <c r="Y822" s="26"/>
      <c r="Z822" s="26"/>
      <c r="AA822" s="65"/>
      <c r="AI822" s="20"/>
      <c r="AJ822" s="20"/>
      <c r="AK822" s="21"/>
      <c r="AO822" s="9"/>
      <c r="AP822" s="38"/>
      <c r="AQ822" s="9"/>
      <c r="AR822" s="9"/>
      <c r="AS822" s="9"/>
      <c r="AT822" s="9"/>
      <c r="AU822" s="9"/>
      <c r="AV822" s="9"/>
      <c r="AW822" s="9"/>
      <c r="AX822" s="9"/>
      <c r="BA822" s="9"/>
      <c r="BB822" s="9"/>
      <c r="BC822" s="9"/>
      <c r="BD822" s="38"/>
      <c r="BE822" s="9"/>
      <c r="BF822" s="9"/>
      <c r="BG822" s="9"/>
      <c r="BH822" s="9"/>
      <c r="BI822" s="9"/>
    </row>
    <row r="823" spans="1:61">
      <c r="A823" s="70">
        <f t="shared" si="292"/>
        <v>2.4999999999999467E-3</v>
      </c>
      <c r="B823" s="5">
        <v>-2.1074999999999999</v>
      </c>
      <c r="C823" s="75">
        <v>3.63</v>
      </c>
      <c r="D823" s="75">
        <v>0.08</v>
      </c>
      <c r="G823" s="20"/>
      <c r="H823" s="85"/>
      <c r="I823" s="21"/>
      <c r="U823" s="20"/>
      <c r="V823" s="20"/>
      <c r="W823" s="21"/>
      <c r="X823" s="21"/>
      <c r="Y823" s="26"/>
      <c r="Z823" s="26"/>
      <c r="AA823" s="65"/>
      <c r="AI823" s="20"/>
      <c r="AJ823" s="20"/>
      <c r="AK823" s="21"/>
      <c r="AO823" s="9"/>
      <c r="AP823" s="38"/>
      <c r="AQ823" s="9"/>
      <c r="AR823" s="9"/>
      <c r="AS823" s="9"/>
      <c r="AT823" s="9"/>
      <c r="AU823" s="9"/>
      <c r="AV823" s="9"/>
      <c r="AW823" s="9"/>
      <c r="AX823" s="9"/>
      <c r="BA823" s="9"/>
      <c r="BB823" s="9"/>
      <c r="BC823" s="9"/>
      <c r="BD823" s="38"/>
      <c r="BE823" s="9"/>
      <c r="BF823" s="9"/>
      <c r="BG823" s="9"/>
      <c r="BH823" s="9"/>
      <c r="BI823" s="9"/>
    </row>
    <row r="824" spans="1:61">
      <c r="A824" s="70">
        <f t="shared" si="292"/>
        <v>2.4999999999999467E-3</v>
      </c>
      <c r="B824" s="5">
        <v>-2.105</v>
      </c>
      <c r="C824" s="75">
        <v>3.66</v>
      </c>
      <c r="D824" s="75">
        <v>7.0000000000000007E-2</v>
      </c>
      <c r="G824" s="20"/>
      <c r="H824" s="85"/>
      <c r="I824" s="21"/>
      <c r="U824" s="20"/>
      <c r="V824" s="20"/>
      <c r="W824" s="21"/>
      <c r="X824" s="21"/>
      <c r="Y824" s="26"/>
      <c r="Z824" s="26"/>
      <c r="AA824" s="65"/>
      <c r="AI824" s="20"/>
      <c r="AJ824" s="20"/>
      <c r="AK824" s="21"/>
      <c r="AO824" s="9"/>
      <c r="AP824" s="38"/>
      <c r="AQ824" s="9"/>
      <c r="AR824" s="9"/>
      <c r="AS824" s="9"/>
      <c r="AT824" s="9"/>
      <c r="AU824" s="9"/>
      <c r="AV824" s="9"/>
      <c r="AW824" s="9"/>
      <c r="AX824" s="9"/>
      <c r="BA824" s="9"/>
      <c r="BB824" s="9"/>
      <c r="BC824" s="9"/>
      <c r="BD824" s="38"/>
      <c r="BE824" s="9"/>
      <c r="BF824" s="9"/>
      <c r="BG824" s="9"/>
      <c r="BH824" s="9"/>
      <c r="BI824" s="9"/>
    </row>
    <row r="825" spans="1:61">
      <c r="A825" s="70">
        <f t="shared" si="292"/>
        <v>2.4999999999999467E-3</v>
      </c>
      <c r="B825" s="5">
        <v>-2.1025</v>
      </c>
      <c r="C825" s="75">
        <v>3.55</v>
      </c>
      <c r="D825" s="75">
        <v>7.0000000000000007E-2</v>
      </c>
      <c r="G825" s="20"/>
      <c r="H825" s="85"/>
      <c r="I825" s="21"/>
      <c r="U825" s="20"/>
      <c r="V825" s="20"/>
      <c r="W825" s="21"/>
      <c r="X825" s="21"/>
      <c r="Y825" s="26"/>
      <c r="Z825" s="26"/>
      <c r="AA825" s="65"/>
      <c r="AI825" s="20"/>
      <c r="AJ825" s="20"/>
      <c r="AK825" s="21"/>
      <c r="AO825" s="9"/>
      <c r="AP825" s="38"/>
      <c r="AQ825" s="9"/>
      <c r="AR825" s="9"/>
      <c r="AS825" s="9"/>
      <c r="AT825" s="9"/>
      <c r="AU825" s="9"/>
      <c r="AV825" s="9"/>
      <c r="AW825" s="9"/>
      <c r="AX825" s="9"/>
      <c r="BA825" s="9"/>
      <c r="BB825" s="9"/>
      <c r="BC825" s="9"/>
      <c r="BD825" s="38"/>
      <c r="BE825" s="9"/>
      <c r="BF825" s="9"/>
      <c r="BG825" s="9"/>
      <c r="BH825" s="9"/>
      <c r="BI825" s="9"/>
    </row>
    <row r="826" spans="1:61">
      <c r="A826" s="70">
        <f t="shared" si="292"/>
        <v>2.4999999999999467E-3</v>
      </c>
      <c r="B826" s="5">
        <v>-2.1</v>
      </c>
      <c r="C826" s="75">
        <v>3.44</v>
      </c>
      <c r="D826" s="75">
        <v>0.1</v>
      </c>
      <c r="G826" s="20"/>
      <c r="H826" s="85"/>
      <c r="I826" s="21"/>
      <c r="U826" s="20"/>
      <c r="V826" s="20"/>
      <c r="W826" s="21"/>
      <c r="X826" s="21"/>
      <c r="Y826" s="26"/>
      <c r="Z826" s="26"/>
      <c r="AA826" s="65"/>
      <c r="AI826" s="20"/>
      <c r="AJ826" s="20"/>
      <c r="AK826" s="21"/>
      <c r="AO826" s="9"/>
      <c r="AP826" s="38"/>
      <c r="AQ826" s="9"/>
      <c r="AR826" s="9"/>
      <c r="AS826" s="9"/>
      <c r="AT826" s="9"/>
      <c r="AU826" s="9"/>
      <c r="AV826" s="9"/>
      <c r="AW826" s="9"/>
      <c r="AX826" s="9"/>
      <c r="BA826" s="9"/>
      <c r="BB826" s="9"/>
      <c r="BC826" s="9"/>
      <c r="BD826" s="38"/>
      <c r="BE826" s="9"/>
      <c r="BF826" s="9"/>
      <c r="BG826" s="9"/>
      <c r="BH826" s="9"/>
      <c r="BI826" s="9"/>
    </row>
    <row r="827" spans="1:61">
      <c r="A827" s="70">
        <f t="shared" si="292"/>
        <v>2.4999999999999467E-3</v>
      </c>
      <c r="B827" s="5">
        <v>-2.0975000000000001</v>
      </c>
      <c r="C827" s="75">
        <v>3.46</v>
      </c>
      <c r="D827" s="75">
        <v>7.0000000000000007E-2</v>
      </c>
      <c r="G827" s="20"/>
      <c r="H827" s="85"/>
      <c r="I827" s="21"/>
      <c r="U827" s="20"/>
      <c r="V827" s="20"/>
      <c r="W827" s="21"/>
      <c r="X827" s="21"/>
      <c r="Y827" s="26"/>
      <c r="Z827" s="26"/>
      <c r="AA827" s="65"/>
      <c r="AI827" s="20"/>
      <c r="AJ827" s="20"/>
      <c r="AK827" s="21"/>
      <c r="AO827" s="9"/>
      <c r="AP827" s="38"/>
      <c r="AQ827" s="9"/>
      <c r="AR827" s="9"/>
      <c r="AS827" s="9"/>
      <c r="AT827" s="9"/>
      <c r="AU827" s="9"/>
      <c r="AV827" s="9"/>
      <c r="AW827" s="9"/>
      <c r="AX827" s="9"/>
      <c r="BA827" s="9"/>
      <c r="BB827" s="9"/>
      <c r="BC827" s="9"/>
      <c r="BD827" s="38"/>
      <c r="BE827" s="9"/>
      <c r="BF827" s="9"/>
      <c r="BG827" s="9"/>
      <c r="BH827" s="9"/>
      <c r="BI827" s="9"/>
    </row>
    <row r="828" spans="1:61">
      <c r="A828" s="70">
        <f t="shared" si="292"/>
        <v>2.4999999999999467E-3</v>
      </c>
      <c r="B828" s="5">
        <v>-2.0950000000000002</v>
      </c>
      <c r="C828" s="75">
        <v>3.49</v>
      </c>
      <c r="D828" s="75">
        <v>7.0000000000000007E-2</v>
      </c>
      <c r="G828" s="20"/>
      <c r="H828" s="85"/>
      <c r="I828" s="21"/>
      <c r="U828" s="20"/>
      <c r="V828" s="20"/>
      <c r="W828" s="21"/>
      <c r="X828" s="21"/>
      <c r="Y828" s="26"/>
      <c r="Z828" s="26"/>
      <c r="AA828" s="65"/>
      <c r="AI828" s="20"/>
      <c r="AJ828" s="20"/>
      <c r="AK828" s="21"/>
      <c r="AO828" s="9"/>
      <c r="AP828" s="38"/>
      <c r="AQ828" s="9"/>
      <c r="AR828" s="9"/>
      <c r="AS828" s="9"/>
      <c r="AT828" s="9"/>
      <c r="AU828" s="9"/>
      <c r="AV828" s="9"/>
      <c r="AW828" s="9"/>
      <c r="AX828" s="9"/>
      <c r="BA828" s="9"/>
      <c r="BB828" s="9"/>
      <c r="BC828" s="9"/>
      <c r="BD828" s="38"/>
      <c r="BE828" s="9"/>
      <c r="BF828" s="9"/>
      <c r="BG828" s="9"/>
      <c r="BH828" s="9"/>
      <c r="BI828" s="9"/>
    </row>
    <row r="829" spans="1:61">
      <c r="A829" s="70">
        <f t="shared" si="292"/>
        <v>2.5000000000003908E-3</v>
      </c>
      <c r="B829" s="5">
        <v>-2.0924999999999998</v>
      </c>
      <c r="C829" s="75">
        <v>3.63</v>
      </c>
      <c r="D829" s="75">
        <v>0.06</v>
      </c>
      <c r="G829" s="20"/>
      <c r="H829" s="85"/>
      <c r="I829" s="21"/>
      <c r="U829" s="20"/>
      <c r="V829" s="20"/>
      <c r="W829" s="21"/>
      <c r="X829" s="21"/>
      <c r="Y829" s="26"/>
      <c r="Z829" s="26"/>
      <c r="AA829" s="65"/>
      <c r="AI829" s="20"/>
      <c r="AJ829" s="20"/>
      <c r="AK829" s="21"/>
      <c r="AO829" s="9"/>
      <c r="AP829" s="38"/>
      <c r="AQ829" s="9"/>
      <c r="AR829" s="9"/>
      <c r="AS829" s="9"/>
      <c r="AT829" s="9"/>
      <c r="AU829" s="9"/>
      <c r="AV829" s="9"/>
      <c r="AW829" s="9"/>
      <c r="AX829" s="9"/>
      <c r="BA829" s="9"/>
      <c r="BB829" s="9"/>
      <c r="BC829" s="9"/>
      <c r="BD829" s="38"/>
      <c r="BE829" s="9"/>
      <c r="BF829" s="9"/>
      <c r="BG829" s="9"/>
      <c r="BH829" s="9"/>
      <c r="BI829" s="9"/>
    </row>
    <row r="830" spans="1:61">
      <c r="A830" s="70">
        <f t="shared" si="292"/>
        <v>2.4999999999999467E-3</v>
      </c>
      <c r="B830" s="5">
        <v>-2.09</v>
      </c>
      <c r="C830" s="75">
        <v>3.7</v>
      </c>
      <c r="D830" s="75">
        <v>7.0000000000000007E-2</v>
      </c>
      <c r="G830" s="20"/>
      <c r="H830" s="85"/>
      <c r="I830" s="21"/>
      <c r="U830" s="20"/>
      <c r="V830" s="20"/>
      <c r="W830" s="21"/>
      <c r="X830" s="21"/>
      <c r="Y830" s="26"/>
      <c r="Z830" s="26"/>
      <c r="AA830" s="65"/>
      <c r="AI830" s="20"/>
      <c r="AJ830" s="20"/>
      <c r="AK830" s="21"/>
      <c r="AO830" s="9"/>
      <c r="AP830" s="38"/>
      <c r="AQ830" s="9"/>
      <c r="AR830" s="9"/>
      <c r="AS830" s="9"/>
      <c r="AT830" s="9"/>
      <c r="AU830" s="9"/>
      <c r="AV830" s="9"/>
      <c r="AW830" s="9"/>
      <c r="AX830" s="9"/>
      <c r="BA830" s="9"/>
      <c r="BB830" s="9"/>
      <c r="BC830" s="9"/>
      <c r="BD830" s="38"/>
      <c r="BE830" s="9"/>
      <c r="BF830" s="9"/>
      <c r="BG830" s="9"/>
      <c r="BH830" s="9"/>
      <c r="BI830" s="9"/>
    </row>
    <row r="831" spans="1:61">
      <c r="A831" s="70">
        <f t="shared" si="292"/>
        <v>2.4999999999999467E-3</v>
      </c>
      <c r="B831" s="5">
        <v>-2.0874999999999999</v>
      </c>
      <c r="C831" s="75">
        <v>3.88</v>
      </c>
      <c r="D831" s="75">
        <v>0.08</v>
      </c>
      <c r="G831" s="20"/>
      <c r="H831" s="85"/>
      <c r="I831" s="21"/>
      <c r="U831" s="20"/>
      <c r="V831" s="20"/>
      <c r="W831" s="21"/>
      <c r="X831" s="21"/>
      <c r="Y831" s="26"/>
      <c r="Z831" s="26"/>
      <c r="AA831" s="65"/>
      <c r="AI831" s="20"/>
      <c r="AJ831" s="20"/>
      <c r="AK831" s="21"/>
      <c r="AO831" s="9"/>
      <c r="AP831" s="38"/>
      <c r="AQ831" s="9"/>
      <c r="AR831" s="9"/>
      <c r="AS831" s="9"/>
      <c r="AT831" s="9"/>
      <c r="AU831" s="9"/>
      <c r="AV831" s="9"/>
      <c r="AW831" s="9"/>
      <c r="AX831" s="9"/>
      <c r="BA831" s="9"/>
      <c r="BB831" s="9"/>
      <c r="BC831" s="9"/>
      <c r="BD831" s="38"/>
      <c r="BE831" s="9"/>
      <c r="BF831" s="9"/>
      <c r="BG831" s="9"/>
      <c r="BH831" s="9"/>
      <c r="BI831" s="9"/>
    </row>
    <row r="832" spans="1:61">
      <c r="A832" s="70">
        <f t="shared" si="292"/>
        <v>2.4999999999999467E-3</v>
      </c>
      <c r="B832" s="5">
        <v>-2.085</v>
      </c>
      <c r="C832" s="75">
        <v>3.85</v>
      </c>
      <c r="D832" s="75">
        <v>7.0000000000000007E-2</v>
      </c>
      <c r="G832" s="20"/>
      <c r="H832" s="85"/>
      <c r="I832" s="21"/>
      <c r="U832" s="20"/>
      <c r="V832" s="20"/>
      <c r="W832" s="21"/>
      <c r="X832" s="21"/>
      <c r="Y832" s="26"/>
      <c r="Z832" s="26"/>
      <c r="AA832" s="65"/>
      <c r="AI832" s="20"/>
      <c r="AJ832" s="20"/>
      <c r="AK832" s="21"/>
      <c r="AO832" s="9"/>
      <c r="AP832" s="38"/>
      <c r="AQ832" s="9"/>
      <c r="AR832" s="9"/>
      <c r="AS832" s="9"/>
      <c r="AT832" s="9"/>
      <c r="AU832" s="9"/>
      <c r="AV832" s="9"/>
      <c r="AW832" s="9"/>
      <c r="AX832" s="9"/>
      <c r="BA832" s="9"/>
      <c r="BB832" s="9"/>
      <c r="BC832" s="9"/>
      <c r="BD832" s="38"/>
      <c r="BE832" s="9"/>
      <c r="BF832" s="9"/>
      <c r="BG832" s="9"/>
      <c r="BH832" s="9"/>
      <c r="BI832" s="9"/>
    </row>
    <row r="833" spans="1:61">
      <c r="A833" s="70">
        <f t="shared" si="292"/>
        <v>2.4999999999999467E-3</v>
      </c>
      <c r="B833" s="5">
        <v>-2.0825</v>
      </c>
      <c r="C833" s="75">
        <v>3.99</v>
      </c>
      <c r="D833" s="75">
        <v>0.09</v>
      </c>
      <c r="G833" s="20"/>
      <c r="H833" s="85"/>
      <c r="I833" s="21"/>
      <c r="U833" s="20"/>
      <c r="V833" s="20"/>
      <c r="W833" s="21"/>
      <c r="X833" s="21"/>
      <c r="Y833" s="26"/>
      <c r="Z833" s="26"/>
      <c r="AA833" s="65"/>
      <c r="AI833" s="20"/>
      <c r="AJ833" s="20"/>
      <c r="AK833" s="21"/>
      <c r="AO833" s="9"/>
      <c r="AP833" s="38"/>
      <c r="AQ833" s="9"/>
      <c r="AR833" s="9"/>
      <c r="AS833" s="9"/>
      <c r="AT833" s="9"/>
      <c r="AU833" s="9"/>
      <c r="AV833" s="9"/>
      <c r="AW833" s="9"/>
      <c r="AX833" s="9"/>
      <c r="BA833" s="9"/>
      <c r="BB833" s="9"/>
      <c r="BC833" s="9"/>
      <c r="BD833" s="38"/>
      <c r="BE833" s="9"/>
      <c r="BF833" s="9"/>
      <c r="BG833" s="9"/>
      <c r="BH833" s="9"/>
      <c r="BI833" s="9"/>
    </row>
    <row r="834" spans="1:61">
      <c r="A834" s="70">
        <f t="shared" si="292"/>
        <v>2.4999999999999467E-3</v>
      </c>
      <c r="B834" s="5">
        <v>-2.08</v>
      </c>
      <c r="C834" s="75">
        <v>3.96</v>
      </c>
      <c r="D834" s="75">
        <v>0.06</v>
      </c>
      <c r="G834" s="20"/>
      <c r="H834" s="85"/>
      <c r="I834" s="21"/>
      <c r="U834" s="20"/>
      <c r="V834" s="20"/>
      <c r="W834" s="21"/>
      <c r="X834" s="21"/>
      <c r="Y834" s="26"/>
      <c r="Z834" s="26"/>
      <c r="AA834" s="65"/>
      <c r="AI834" s="20"/>
      <c r="AJ834" s="20"/>
      <c r="AK834" s="21"/>
      <c r="AO834" s="9"/>
      <c r="AP834" s="38"/>
      <c r="AQ834" s="9"/>
      <c r="AR834" s="9"/>
      <c r="AS834" s="9"/>
      <c r="AT834" s="9"/>
      <c r="AU834" s="9"/>
      <c r="AV834" s="9"/>
      <c r="AW834" s="9"/>
      <c r="AX834" s="9"/>
      <c r="BA834" s="9"/>
      <c r="BB834" s="9"/>
      <c r="BC834" s="9"/>
      <c r="BD834" s="38"/>
      <c r="BE834" s="9"/>
      <c r="BF834" s="9"/>
      <c r="BG834" s="9"/>
      <c r="BH834" s="9"/>
      <c r="BI834" s="9"/>
    </row>
    <row r="835" spans="1:61">
      <c r="A835" s="70">
        <f t="shared" si="292"/>
        <v>2.4999999999999467E-3</v>
      </c>
      <c r="B835" s="5">
        <v>-2.0775000000000001</v>
      </c>
      <c r="C835" s="75">
        <v>4.1500000000000004</v>
      </c>
      <c r="D835" s="75">
        <v>0.05</v>
      </c>
      <c r="G835" s="20"/>
      <c r="H835" s="85"/>
      <c r="I835" s="21"/>
      <c r="U835" s="20"/>
      <c r="V835" s="20"/>
      <c r="W835" s="21"/>
      <c r="X835" s="21"/>
      <c r="Y835" s="26"/>
      <c r="Z835" s="26"/>
      <c r="AA835" s="65"/>
      <c r="AI835" s="20"/>
      <c r="AJ835" s="20"/>
      <c r="AK835" s="21"/>
      <c r="AO835" s="9"/>
      <c r="AP835" s="38"/>
      <c r="AQ835" s="9"/>
      <c r="AR835" s="9"/>
      <c r="AS835" s="9"/>
      <c r="AT835" s="9"/>
      <c r="AU835" s="9"/>
      <c r="AV835" s="9"/>
      <c r="AW835" s="9"/>
      <c r="AX835" s="9"/>
      <c r="BA835" s="9"/>
      <c r="BB835" s="9"/>
      <c r="BC835" s="9"/>
      <c r="BD835" s="38"/>
      <c r="BE835" s="9"/>
      <c r="BF835" s="9"/>
      <c r="BG835" s="9"/>
      <c r="BH835" s="9"/>
      <c r="BI835" s="9"/>
    </row>
    <row r="836" spans="1:61">
      <c r="A836" s="70">
        <f t="shared" ref="A836:A899" si="293">B836-B835</f>
        <v>2.4999999999999467E-3</v>
      </c>
      <c r="B836" s="5">
        <v>-2.0750000000000002</v>
      </c>
      <c r="C836" s="75">
        <v>4.16</v>
      </c>
      <c r="D836" s="75">
        <v>0.06</v>
      </c>
      <c r="G836" s="20"/>
      <c r="H836" s="85"/>
      <c r="I836" s="21"/>
      <c r="U836" s="20"/>
      <c r="V836" s="20"/>
      <c r="W836" s="21"/>
      <c r="X836" s="21"/>
      <c r="Y836" s="26"/>
      <c r="Z836" s="26"/>
      <c r="AA836" s="65"/>
      <c r="AI836" s="20"/>
      <c r="AJ836" s="20"/>
      <c r="AK836" s="21"/>
      <c r="AO836" s="9"/>
      <c r="AP836" s="38"/>
      <c r="AQ836" s="9"/>
      <c r="AR836" s="9"/>
      <c r="AS836" s="9"/>
      <c r="AT836" s="9"/>
      <c r="AU836" s="9"/>
      <c r="AV836" s="9"/>
      <c r="AW836" s="9"/>
      <c r="AX836" s="9"/>
      <c r="BA836" s="9"/>
      <c r="BB836" s="9"/>
      <c r="BC836" s="9"/>
      <c r="BD836" s="38"/>
      <c r="BE836" s="9"/>
      <c r="BF836" s="9"/>
      <c r="BG836" s="9"/>
      <c r="BH836" s="9"/>
      <c r="BI836" s="9"/>
    </row>
    <row r="837" spans="1:61">
      <c r="A837" s="70">
        <f t="shared" si="293"/>
        <v>2.5000000000003908E-3</v>
      </c>
      <c r="B837" s="5">
        <v>-2.0724999999999998</v>
      </c>
      <c r="C837" s="75">
        <v>4.28</v>
      </c>
      <c r="D837" s="75">
        <v>0.05</v>
      </c>
      <c r="G837" s="20"/>
      <c r="H837" s="85"/>
      <c r="I837" s="21"/>
      <c r="U837" s="20"/>
      <c r="V837" s="20"/>
      <c r="W837" s="21"/>
      <c r="X837" s="21"/>
      <c r="Y837" s="26"/>
      <c r="Z837" s="26"/>
      <c r="AA837" s="65"/>
      <c r="AI837" s="20"/>
      <c r="AJ837" s="20"/>
      <c r="AK837" s="21"/>
      <c r="AO837" s="9"/>
      <c r="AP837" s="38"/>
      <c r="AQ837" s="9"/>
      <c r="AR837" s="9"/>
      <c r="AS837" s="9"/>
      <c r="AT837" s="9"/>
      <c r="AU837" s="9"/>
      <c r="AV837" s="9"/>
      <c r="AW837" s="9"/>
      <c r="AX837" s="9"/>
      <c r="BA837" s="9"/>
      <c r="BB837" s="9"/>
      <c r="BC837" s="9"/>
      <c r="BD837" s="38"/>
      <c r="BE837" s="9"/>
      <c r="BF837" s="9"/>
      <c r="BG837" s="9"/>
      <c r="BH837" s="9"/>
      <c r="BI837" s="9"/>
    </row>
    <row r="838" spans="1:61">
      <c r="A838" s="70">
        <f t="shared" si="293"/>
        <v>2.4999999999999467E-3</v>
      </c>
      <c r="B838" s="5">
        <v>-2.0699999999999998</v>
      </c>
      <c r="C838" s="75">
        <v>4.21</v>
      </c>
      <c r="D838" s="75">
        <v>7.0000000000000007E-2</v>
      </c>
      <c r="G838" s="20"/>
      <c r="H838" s="85"/>
      <c r="I838" s="21"/>
      <c r="U838" s="20"/>
      <c r="V838" s="20"/>
      <c r="W838" s="21"/>
      <c r="X838" s="21"/>
      <c r="Y838" s="26"/>
      <c r="Z838" s="26"/>
      <c r="AA838" s="65"/>
      <c r="AI838" s="20"/>
      <c r="AJ838" s="20"/>
      <c r="AK838" s="21"/>
      <c r="AO838" s="9"/>
      <c r="AP838" s="38"/>
      <c r="AQ838" s="9"/>
      <c r="AR838" s="9"/>
      <c r="AS838" s="9"/>
      <c r="AT838" s="9"/>
      <c r="AU838" s="9"/>
      <c r="AV838" s="9"/>
      <c r="AW838" s="9"/>
      <c r="AX838" s="9"/>
      <c r="BA838" s="9"/>
      <c r="BB838" s="9"/>
      <c r="BC838" s="9"/>
      <c r="BD838" s="38"/>
      <c r="BE838" s="9"/>
      <c r="BF838" s="9"/>
      <c r="BG838" s="9"/>
      <c r="BH838" s="9"/>
      <c r="BI838" s="9"/>
    </row>
    <row r="839" spans="1:61">
      <c r="A839" s="70">
        <f t="shared" si="293"/>
        <v>2.4999999999999467E-3</v>
      </c>
      <c r="B839" s="5">
        <v>-2.0674999999999999</v>
      </c>
      <c r="C839" s="75">
        <v>4.18</v>
      </c>
      <c r="D839" s="75">
        <v>0.06</v>
      </c>
      <c r="G839" s="20"/>
      <c r="H839" s="85"/>
      <c r="I839" s="21"/>
      <c r="U839" s="20"/>
      <c r="V839" s="20"/>
      <c r="W839" s="21"/>
      <c r="X839" s="21"/>
      <c r="Y839" s="26"/>
      <c r="Z839" s="26"/>
      <c r="AA839" s="65"/>
      <c r="AI839" s="20"/>
      <c r="AJ839" s="20"/>
      <c r="AK839" s="21"/>
      <c r="AO839" s="9"/>
      <c r="AP839" s="38"/>
      <c r="AQ839" s="9"/>
      <c r="AR839" s="9"/>
      <c r="AS839" s="9"/>
      <c r="AT839" s="9"/>
      <c r="AU839" s="9"/>
      <c r="AV839" s="9"/>
      <c r="AW839" s="9"/>
      <c r="AX839" s="9"/>
      <c r="BA839" s="9"/>
      <c r="BB839" s="9"/>
      <c r="BC839" s="9"/>
      <c r="BD839" s="38"/>
      <c r="BE839" s="9"/>
      <c r="BF839" s="9"/>
      <c r="BG839" s="9"/>
      <c r="BH839" s="9"/>
      <c r="BI839" s="9"/>
    </row>
    <row r="840" spans="1:61">
      <c r="A840" s="70">
        <f t="shared" si="293"/>
        <v>2.4999999999999467E-3</v>
      </c>
      <c r="B840" s="5">
        <v>-2.0649999999999999</v>
      </c>
      <c r="C840" s="75">
        <v>4.18</v>
      </c>
      <c r="D840" s="75">
        <v>7.0000000000000007E-2</v>
      </c>
      <c r="G840" s="20"/>
      <c r="H840" s="85"/>
      <c r="I840" s="21"/>
      <c r="U840" s="20"/>
      <c r="V840" s="20"/>
      <c r="W840" s="21"/>
      <c r="X840" s="21"/>
      <c r="Y840" s="26"/>
      <c r="Z840" s="26"/>
      <c r="AA840" s="65"/>
      <c r="AI840" s="20"/>
      <c r="AJ840" s="20"/>
      <c r="AK840" s="21"/>
      <c r="AO840" s="9"/>
      <c r="AP840" s="38"/>
      <c r="AQ840" s="9"/>
      <c r="AR840" s="9"/>
      <c r="AS840" s="9"/>
      <c r="AT840" s="9"/>
      <c r="AU840" s="9"/>
      <c r="AV840" s="9"/>
      <c r="AW840" s="9"/>
      <c r="AX840" s="9"/>
      <c r="BA840" s="9"/>
      <c r="BB840" s="9"/>
      <c r="BC840" s="9"/>
      <c r="BD840" s="38"/>
      <c r="BE840" s="9"/>
      <c r="BF840" s="9"/>
      <c r="BG840" s="9"/>
      <c r="BH840" s="9"/>
      <c r="BI840" s="9"/>
    </row>
    <row r="841" spans="1:61">
      <c r="A841" s="70">
        <f t="shared" si="293"/>
        <v>2.4999999999999467E-3</v>
      </c>
      <c r="B841" s="5">
        <v>-2.0625</v>
      </c>
      <c r="C841" s="75">
        <v>3.88</v>
      </c>
      <c r="D841" s="75">
        <v>0.05</v>
      </c>
      <c r="G841" s="20"/>
      <c r="H841" s="85"/>
      <c r="I841" s="21"/>
      <c r="U841" s="20"/>
      <c r="V841" s="20"/>
      <c r="W841" s="21"/>
      <c r="X841" s="21"/>
      <c r="Y841" s="26"/>
      <c r="Z841" s="26"/>
      <c r="AA841" s="65"/>
      <c r="AI841" s="20"/>
      <c r="AJ841" s="20"/>
      <c r="AK841" s="21"/>
      <c r="AO841" s="9"/>
      <c r="AP841" s="38"/>
      <c r="AQ841" s="9"/>
      <c r="AR841" s="9"/>
      <c r="AS841" s="9"/>
      <c r="AT841" s="9"/>
      <c r="AU841" s="9"/>
      <c r="AV841" s="9"/>
      <c r="AW841" s="9"/>
      <c r="AX841" s="9"/>
      <c r="BA841" s="9"/>
      <c r="BB841" s="9"/>
      <c r="BC841" s="9"/>
      <c r="BD841" s="38"/>
      <c r="BE841" s="9"/>
      <c r="BF841" s="9"/>
      <c r="BG841" s="9"/>
      <c r="BH841" s="9"/>
      <c r="BI841" s="9"/>
    </row>
    <row r="842" spans="1:61">
      <c r="A842" s="70">
        <f t="shared" si="293"/>
        <v>2.4999999999999467E-3</v>
      </c>
      <c r="B842" s="5">
        <v>-2.06</v>
      </c>
      <c r="C842" s="75">
        <v>3.74</v>
      </c>
      <c r="D842" s="75">
        <v>0.08</v>
      </c>
      <c r="G842" s="20"/>
      <c r="H842" s="85"/>
      <c r="I842" s="21"/>
      <c r="U842" s="20"/>
      <c r="V842" s="20"/>
      <c r="W842" s="21"/>
      <c r="X842" s="21"/>
      <c r="Y842" s="26"/>
      <c r="Z842" s="26"/>
      <c r="AA842" s="65"/>
      <c r="AI842" s="20"/>
      <c r="AJ842" s="20"/>
      <c r="AK842" s="21"/>
      <c r="AO842" s="9"/>
      <c r="AP842" s="38"/>
      <c r="AQ842" s="9"/>
      <c r="AR842" s="9"/>
      <c r="AS842" s="9"/>
      <c r="AT842" s="9"/>
      <c r="AU842" s="9"/>
      <c r="AV842" s="9"/>
      <c r="AW842" s="9"/>
      <c r="AX842" s="9"/>
      <c r="BA842" s="9"/>
      <c r="BB842" s="9"/>
      <c r="BC842" s="9"/>
      <c r="BD842" s="38"/>
      <c r="BE842" s="9"/>
      <c r="BF842" s="9"/>
      <c r="BG842" s="9"/>
      <c r="BH842" s="9"/>
      <c r="BI842" s="9"/>
    </row>
    <row r="843" spans="1:61">
      <c r="A843" s="70">
        <f t="shared" si="293"/>
        <v>2.4999999999999467E-3</v>
      </c>
      <c r="B843" s="5">
        <v>-2.0575000000000001</v>
      </c>
      <c r="C843" s="75">
        <v>3.72</v>
      </c>
      <c r="D843" s="75">
        <v>0.08</v>
      </c>
      <c r="G843" s="20"/>
      <c r="H843" s="85"/>
      <c r="I843" s="21"/>
      <c r="U843" s="20"/>
      <c r="V843" s="20"/>
      <c r="W843" s="21"/>
      <c r="X843" s="21"/>
      <c r="Y843" s="26"/>
      <c r="Z843" s="26"/>
      <c r="AA843" s="65"/>
      <c r="AI843" s="20"/>
      <c r="AJ843" s="20"/>
      <c r="AK843" s="21"/>
      <c r="AO843" s="9"/>
      <c r="AP843" s="38"/>
      <c r="AQ843" s="9"/>
      <c r="AR843" s="9"/>
      <c r="AS843" s="9"/>
      <c r="AT843" s="9"/>
      <c r="AU843" s="9"/>
      <c r="AV843" s="9"/>
      <c r="AW843" s="9"/>
      <c r="AX843" s="9"/>
      <c r="BA843" s="9"/>
      <c r="BB843" s="9"/>
      <c r="BC843" s="9"/>
      <c r="BD843" s="38"/>
      <c r="BE843" s="9"/>
      <c r="BF843" s="9"/>
      <c r="BG843" s="9"/>
      <c r="BH843" s="9"/>
      <c r="BI843" s="9"/>
    </row>
    <row r="844" spans="1:61">
      <c r="A844" s="70">
        <f t="shared" si="293"/>
        <v>2.4999999999999467E-3</v>
      </c>
      <c r="B844" s="5">
        <v>-2.0550000000000002</v>
      </c>
      <c r="C844" s="75">
        <v>3.6</v>
      </c>
      <c r="D844" s="75">
        <v>0.06</v>
      </c>
      <c r="G844" s="20"/>
      <c r="H844" s="85"/>
      <c r="I844" s="21"/>
      <c r="U844" s="20"/>
      <c r="V844" s="20"/>
      <c r="W844" s="21"/>
      <c r="X844" s="21"/>
      <c r="Y844" s="26"/>
      <c r="Z844" s="26"/>
      <c r="AA844" s="65"/>
      <c r="AI844" s="20"/>
      <c r="AJ844" s="20"/>
      <c r="AK844" s="21"/>
      <c r="AO844" s="9"/>
      <c r="AP844" s="38"/>
      <c r="AQ844" s="9"/>
      <c r="AR844" s="9"/>
      <c r="AS844" s="9"/>
      <c r="AT844" s="9"/>
      <c r="AU844" s="9"/>
      <c r="AV844" s="9"/>
      <c r="AW844" s="9"/>
      <c r="AX844" s="9"/>
      <c r="BA844" s="9"/>
      <c r="BB844" s="9"/>
      <c r="BC844" s="9"/>
      <c r="BD844" s="38"/>
      <c r="BE844" s="9"/>
      <c r="BF844" s="9"/>
      <c r="BG844" s="9"/>
      <c r="BH844" s="9"/>
      <c r="BI844" s="9"/>
    </row>
    <row r="845" spans="1:61">
      <c r="A845" s="70">
        <f t="shared" si="293"/>
        <v>2.4999999999999467E-3</v>
      </c>
      <c r="B845" s="5">
        <v>-2.0525000000000002</v>
      </c>
      <c r="C845" s="75">
        <v>3.62</v>
      </c>
      <c r="D845" s="75">
        <v>0.09</v>
      </c>
      <c r="G845" s="20"/>
      <c r="H845" s="85"/>
      <c r="I845" s="21"/>
      <c r="U845" s="20"/>
      <c r="V845" s="20"/>
      <c r="W845" s="21"/>
      <c r="X845" s="21"/>
      <c r="Y845" s="26"/>
      <c r="Z845" s="26"/>
      <c r="AA845" s="65"/>
      <c r="AI845" s="20"/>
      <c r="AJ845" s="20"/>
      <c r="AK845" s="21"/>
      <c r="AO845" s="9"/>
      <c r="AP845" s="38"/>
      <c r="AQ845" s="9"/>
      <c r="AR845" s="9"/>
      <c r="AS845" s="9"/>
      <c r="AT845" s="9"/>
      <c r="AU845" s="9"/>
      <c r="AV845" s="9"/>
      <c r="AW845" s="9"/>
      <c r="AX845" s="9"/>
      <c r="BA845" s="9"/>
      <c r="BB845" s="9"/>
      <c r="BC845" s="9"/>
      <c r="BD845" s="38"/>
      <c r="BE845" s="9"/>
      <c r="BF845" s="9"/>
      <c r="BG845" s="9"/>
      <c r="BH845" s="9"/>
      <c r="BI845" s="9"/>
    </row>
    <row r="846" spans="1:61">
      <c r="A846" s="70">
        <f t="shared" si="293"/>
        <v>2.5000000000003908E-3</v>
      </c>
      <c r="B846" s="5">
        <v>-2.0499999999999998</v>
      </c>
      <c r="C846" s="75">
        <v>3.71</v>
      </c>
      <c r="D846" s="75">
        <v>0.08</v>
      </c>
      <c r="G846" s="20"/>
      <c r="H846" s="85"/>
      <c r="I846" s="21"/>
      <c r="U846" s="20"/>
      <c r="V846" s="20"/>
      <c r="W846" s="21"/>
      <c r="X846" s="21"/>
      <c r="Y846" s="26"/>
      <c r="Z846" s="26"/>
      <c r="AA846" s="65"/>
      <c r="AI846" s="20"/>
      <c r="AJ846" s="20"/>
      <c r="AK846" s="21"/>
      <c r="AO846" s="9"/>
      <c r="AP846" s="38"/>
      <c r="AQ846" s="9"/>
      <c r="AR846" s="9"/>
      <c r="AS846" s="9"/>
      <c r="AT846" s="9"/>
      <c r="AU846" s="9"/>
      <c r="AV846" s="9"/>
      <c r="AW846" s="9"/>
      <c r="AX846" s="9"/>
      <c r="BA846" s="9"/>
      <c r="BB846" s="9"/>
      <c r="BC846" s="9"/>
      <c r="BD846" s="38"/>
      <c r="BE846" s="9"/>
      <c r="BF846" s="9"/>
      <c r="BG846" s="9"/>
      <c r="BH846" s="9"/>
      <c r="BI846" s="9"/>
    </row>
    <row r="847" spans="1:61">
      <c r="A847" s="70">
        <f t="shared" si="293"/>
        <v>2.4999999999999467E-3</v>
      </c>
      <c r="B847" s="5">
        <v>-2.0474999999999999</v>
      </c>
      <c r="C847" s="75">
        <v>3.78</v>
      </c>
      <c r="D847" s="75">
        <v>7.0000000000000007E-2</v>
      </c>
      <c r="G847" s="20"/>
      <c r="H847" s="85"/>
      <c r="I847" s="21"/>
      <c r="U847" s="20"/>
      <c r="V847" s="20"/>
      <c r="W847" s="21"/>
      <c r="X847" s="21"/>
      <c r="Y847" s="26"/>
      <c r="Z847" s="26"/>
      <c r="AA847" s="65"/>
      <c r="AI847" s="20"/>
      <c r="AJ847" s="20"/>
      <c r="AK847" s="21"/>
      <c r="AO847" s="9"/>
      <c r="AP847" s="38"/>
      <c r="AQ847" s="9"/>
      <c r="AR847" s="9"/>
      <c r="AS847" s="9"/>
      <c r="AT847" s="9"/>
      <c r="AU847" s="9"/>
      <c r="AV847" s="9"/>
      <c r="AW847" s="9"/>
      <c r="AX847" s="9"/>
      <c r="BA847" s="9"/>
      <c r="BB847" s="9"/>
      <c r="BC847" s="9"/>
      <c r="BD847" s="38"/>
      <c r="BE847" s="9"/>
      <c r="BF847" s="9"/>
      <c r="BG847" s="9"/>
      <c r="BH847" s="9"/>
      <c r="BI847" s="9"/>
    </row>
    <row r="848" spans="1:61">
      <c r="A848" s="70">
        <f t="shared" si="293"/>
        <v>2.4999999999999467E-3</v>
      </c>
      <c r="B848" s="5">
        <v>-2.0449999999999999</v>
      </c>
      <c r="C848" s="75">
        <v>3.92</v>
      </c>
      <c r="D848" s="75">
        <v>7.0000000000000007E-2</v>
      </c>
      <c r="G848" s="20"/>
      <c r="H848" s="85"/>
      <c r="I848" s="21"/>
      <c r="U848" s="20"/>
      <c r="V848" s="20"/>
      <c r="W848" s="21"/>
      <c r="X848" s="21"/>
      <c r="Y848" s="26"/>
      <c r="Z848" s="26"/>
      <c r="AA848" s="65"/>
      <c r="AI848" s="20"/>
      <c r="AJ848" s="20"/>
      <c r="AK848" s="21"/>
      <c r="AO848" s="9"/>
      <c r="AP848" s="38"/>
      <c r="AQ848" s="9"/>
      <c r="AR848" s="9"/>
      <c r="AS848" s="9"/>
      <c r="AT848" s="9"/>
      <c r="AU848" s="9"/>
      <c r="AV848" s="9"/>
      <c r="AW848" s="9"/>
      <c r="AX848" s="9"/>
      <c r="BA848" s="9"/>
      <c r="BB848" s="9"/>
      <c r="BC848" s="9"/>
      <c r="BD848" s="38"/>
      <c r="BE848" s="9"/>
      <c r="BF848" s="9"/>
      <c r="BG848" s="9"/>
      <c r="BH848" s="9"/>
      <c r="BI848" s="9"/>
    </row>
    <row r="849" spans="1:61">
      <c r="A849" s="70">
        <f t="shared" si="293"/>
        <v>2.4999999999999467E-3</v>
      </c>
      <c r="B849" s="5">
        <v>-2.0425</v>
      </c>
      <c r="C849" s="75">
        <v>3.62</v>
      </c>
      <c r="D849" s="75">
        <v>7.0000000000000007E-2</v>
      </c>
      <c r="G849" s="20"/>
      <c r="H849" s="85"/>
      <c r="I849" s="21"/>
      <c r="U849" s="20"/>
      <c r="V849" s="20"/>
      <c r="W849" s="21"/>
      <c r="X849" s="21"/>
      <c r="Y849" s="26"/>
      <c r="Z849" s="26"/>
      <c r="AA849" s="65"/>
      <c r="AI849" s="20"/>
      <c r="AJ849" s="20"/>
      <c r="AK849" s="21"/>
      <c r="AO849" s="9"/>
      <c r="AP849" s="38"/>
      <c r="AQ849" s="9"/>
      <c r="AR849" s="9"/>
      <c r="AS849" s="9"/>
      <c r="AT849" s="9"/>
      <c r="AU849" s="9"/>
      <c r="AV849" s="9"/>
      <c r="AW849" s="9"/>
      <c r="AX849" s="9"/>
      <c r="BA849" s="9"/>
      <c r="BB849" s="9"/>
      <c r="BC849" s="9"/>
      <c r="BD849" s="38"/>
      <c r="BE849" s="9"/>
      <c r="BF849" s="9"/>
      <c r="BG849" s="9"/>
      <c r="BH849" s="9"/>
      <c r="BI849" s="9"/>
    </row>
    <row r="850" spans="1:61">
      <c r="A850" s="70">
        <f t="shared" si="293"/>
        <v>2.4999999999999467E-3</v>
      </c>
      <c r="B850" s="5">
        <v>-2.04</v>
      </c>
      <c r="C850" s="75">
        <v>3.67</v>
      </c>
      <c r="D850" s="75">
        <v>0.06</v>
      </c>
      <c r="G850" s="20"/>
      <c r="H850" s="85"/>
      <c r="I850" s="21"/>
      <c r="U850" s="20"/>
      <c r="V850" s="20"/>
      <c r="W850" s="21"/>
      <c r="X850" s="21"/>
      <c r="Y850" s="26"/>
      <c r="Z850" s="26"/>
      <c r="AA850" s="65"/>
      <c r="AI850" s="20"/>
      <c r="AJ850" s="20"/>
      <c r="AK850" s="21"/>
      <c r="AO850" s="9"/>
      <c r="AP850" s="38"/>
      <c r="AQ850" s="9"/>
      <c r="AR850" s="9"/>
      <c r="AS850" s="9"/>
      <c r="AT850" s="9"/>
      <c r="AU850" s="9"/>
      <c r="AV850" s="9"/>
      <c r="AW850" s="9"/>
      <c r="AX850" s="9"/>
      <c r="BA850" s="9"/>
      <c r="BB850" s="9"/>
      <c r="BC850" s="9"/>
      <c r="BD850" s="38"/>
      <c r="BE850" s="9"/>
      <c r="BF850" s="9"/>
      <c r="BG850" s="9"/>
      <c r="BH850" s="9"/>
      <c r="BI850" s="9"/>
    </row>
    <row r="851" spans="1:61">
      <c r="A851" s="70">
        <f t="shared" si="293"/>
        <v>2.4999999999999467E-3</v>
      </c>
      <c r="B851" s="5">
        <v>-2.0375000000000001</v>
      </c>
      <c r="C851" s="75">
        <v>3.63</v>
      </c>
      <c r="D851" s="75">
        <v>7.0000000000000007E-2</v>
      </c>
      <c r="G851" s="20"/>
      <c r="H851" s="85"/>
      <c r="I851" s="21"/>
      <c r="U851" s="20"/>
      <c r="V851" s="20"/>
      <c r="W851" s="21"/>
      <c r="X851" s="21"/>
      <c r="Y851" s="26"/>
      <c r="Z851" s="26"/>
      <c r="AA851" s="65"/>
      <c r="AI851" s="20"/>
      <c r="AJ851" s="20"/>
      <c r="AK851" s="21"/>
      <c r="AO851" s="9"/>
      <c r="AP851" s="38"/>
      <c r="AQ851" s="9"/>
      <c r="AR851" s="9"/>
      <c r="AS851" s="9"/>
      <c r="AT851" s="9"/>
      <c r="AU851" s="9"/>
      <c r="AV851" s="9"/>
      <c r="AW851" s="9"/>
      <c r="AX851" s="9"/>
      <c r="BA851" s="9"/>
      <c r="BB851" s="9"/>
      <c r="BC851" s="9"/>
      <c r="BD851" s="38"/>
      <c r="BE851" s="9"/>
      <c r="BF851" s="9"/>
      <c r="BG851" s="9"/>
      <c r="BH851" s="9"/>
      <c r="BI851" s="9"/>
    </row>
    <row r="852" spans="1:61">
      <c r="A852" s="70">
        <f t="shared" si="293"/>
        <v>2.4999999999999467E-3</v>
      </c>
      <c r="B852" s="5">
        <v>-2.0350000000000001</v>
      </c>
      <c r="C852" s="75">
        <v>3.56</v>
      </c>
      <c r="D852" s="75">
        <v>0.05</v>
      </c>
      <c r="G852" s="20"/>
      <c r="H852" s="85"/>
      <c r="I852" s="21"/>
      <c r="U852" s="20"/>
      <c r="V852" s="20"/>
      <c r="W852" s="21"/>
      <c r="X852" s="21"/>
      <c r="Y852" s="26"/>
      <c r="Z852" s="26"/>
      <c r="AA852" s="65"/>
      <c r="AI852" s="20"/>
      <c r="AJ852" s="20"/>
      <c r="AK852" s="21"/>
      <c r="AO852" s="9"/>
      <c r="AP852" s="38"/>
      <c r="AQ852" s="9"/>
      <c r="AR852" s="9"/>
      <c r="AS852" s="9"/>
      <c r="AT852" s="9"/>
      <c r="AU852" s="9"/>
      <c r="AV852" s="9"/>
      <c r="AW852" s="9"/>
      <c r="AX852" s="9"/>
      <c r="BA852" s="9"/>
      <c r="BB852" s="9"/>
      <c r="BC852" s="9"/>
      <c r="BD852" s="38"/>
      <c r="BE852" s="9"/>
      <c r="BF852" s="9"/>
      <c r="BG852" s="9"/>
      <c r="BH852" s="9"/>
      <c r="BI852" s="9"/>
    </row>
    <row r="853" spans="1:61">
      <c r="A853" s="70">
        <f t="shared" si="293"/>
        <v>2.4999999999999467E-3</v>
      </c>
      <c r="B853" s="5">
        <v>-2.0325000000000002</v>
      </c>
      <c r="C853" s="75">
        <v>3.36</v>
      </c>
      <c r="D853" s="75">
        <v>0.06</v>
      </c>
      <c r="G853" s="20"/>
      <c r="H853" s="85"/>
      <c r="I853" s="21"/>
      <c r="U853" s="20"/>
      <c r="V853" s="20"/>
      <c r="W853" s="21"/>
      <c r="X853" s="21"/>
      <c r="Y853" s="26"/>
      <c r="Z853" s="26"/>
      <c r="AA853" s="65"/>
      <c r="AI853" s="20"/>
      <c r="AJ853" s="20"/>
      <c r="AK853" s="21"/>
      <c r="AO853" s="9"/>
      <c r="AP853" s="38"/>
      <c r="AQ853" s="9"/>
      <c r="AR853" s="9"/>
      <c r="AS853" s="9"/>
      <c r="AT853" s="9"/>
      <c r="AU853" s="9"/>
      <c r="AV853" s="9"/>
      <c r="AW853" s="9"/>
      <c r="AX853" s="9"/>
      <c r="BA853" s="9"/>
      <c r="BB853" s="9"/>
      <c r="BC853" s="9"/>
      <c r="BD853" s="38"/>
      <c r="BE853" s="9"/>
      <c r="BF853" s="9"/>
      <c r="BG853" s="9"/>
      <c r="BH853" s="9"/>
      <c r="BI853" s="9"/>
    </row>
    <row r="854" spans="1:61">
      <c r="A854" s="70">
        <f t="shared" si="293"/>
        <v>2.5000000000003908E-3</v>
      </c>
      <c r="B854" s="5">
        <v>-2.0299999999999998</v>
      </c>
      <c r="C854" s="75">
        <v>3.34</v>
      </c>
      <c r="D854" s="75">
        <v>0.08</v>
      </c>
      <c r="G854" s="20"/>
      <c r="H854" s="85"/>
      <c r="I854" s="21"/>
      <c r="U854" s="20"/>
      <c r="V854" s="20"/>
      <c r="W854" s="21"/>
      <c r="X854" s="21"/>
      <c r="Y854" s="26"/>
      <c r="Z854" s="26"/>
      <c r="AA854" s="65"/>
      <c r="AI854" s="20"/>
      <c r="AJ854" s="20"/>
      <c r="AK854" s="21"/>
      <c r="AO854" s="9"/>
      <c r="AP854" s="38"/>
      <c r="AQ854" s="9"/>
      <c r="AR854" s="9"/>
      <c r="AS854" s="9"/>
      <c r="AT854" s="9"/>
      <c r="AU854" s="9"/>
      <c r="AV854" s="9"/>
      <c r="AW854" s="9"/>
      <c r="AX854" s="9"/>
      <c r="BA854" s="9"/>
      <c r="BB854" s="9"/>
      <c r="BC854" s="9"/>
      <c r="BD854" s="38"/>
      <c r="BE854" s="9"/>
      <c r="BF854" s="9"/>
      <c r="BG854" s="9"/>
      <c r="BH854" s="9"/>
      <c r="BI854" s="9"/>
    </row>
    <row r="855" spans="1:61">
      <c r="A855" s="70">
        <f t="shared" si="293"/>
        <v>2.4999999999999467E-3</v>
      </c>
      <c r="B855" s="5">
        <v>-2.0274999999999999</v>
      </c>
      <c r="C855" s="75">
        <v>3.44</v>
      </c>
      <c r="D855" s="75">
        <v>7.0000000000000007E-2</v>
      </c>
      <c r="G855" s="20"/>
      <c r="H855" s="85"/>
      <c r="I855" s="21"/>
      <c r="U855" s="20"/>
      <c r="V855" s="20"/>
      <c r="W855" s="21"/>
      <c r="X855" s="21"/>
      <c r="Y855" s="26"/>
      <c r="Z855" s="26"/>
      <c r="AA855" s="65"/>
      <c r="AI855" s="20"/>
      <c r="AJ855" s="20"/>
      <c r="AK855" s="21"/>
      <c r="AO855" s="9"/>
      <c r="AP855" s="38"/>
      <c r="AQ855" s="9"/>
      <c r="AR855" s="9"/>
      <c r="AS855" s="9"/>
      <c r="AT855" s="9"/>
      <c r="AU855" s="9"/>
      <c r="AV855" s="9"/>
      <c r="AW855" s="9"/>
      <c r="AX855" s="9"/>
      <c r="BA855" s="9"/>
      <c r="BB855" s="9"/>
      <c r="BC855" s="9"/>
      <c r="BD855" s="38"/>
      <c r="BE855" s="9"/>
      <c r="BF855" s="9"/>
      <c r="BG855" s="9"/>
      <c r="BH855" s="9"/>
      <c r="BI855" s="9"/>
    </row>
    <row r="856" spans="1:61">
      <c r="A856" s="70">
        <f t="shared" si="293"/>
        <v>2.4999999999999467E-3</v>
      </c>
      <c r="B856" s="5">
        <v>-2.0249999999999999</v>
      </c>
      <c r="C856" s="75">
        <v>3.24</v>
      </c>
      <c r="D856" s="75">
        <v>7.0000000000000007E-2</v>
      </c>
      <c r="G856" s="20"/>
      <c r="H856" s="85"/>
      <c r="I856" s="21"/>
      <c r="U856" s="20"/>
      <c r="V856" s="20"/>
      <c r="W856" s="21"/>
      <c r="X856" s="21"/>
      <c r="Y856" s="26"/>
      <c r="Z856" s="26"/>
      <c r="AA856" s="65"/>
      <c r="AI856" s="20"/>
      <c r="AJ856" s="20"/>
      <c r="AK856" s="21"/>
      <c r="AO856" s="9"/>
      <c r="AP856" s="38"/>
      <c r="AQ856" s="9"/>
      <c r="AR856" s="9"/>
      <c r="AS856" s="9"/>
      <c r="AT856" s="9"/>
      <c r="AU856" s="9"/>
      <c r="AV856" s="9"/>
      <c r="AW856" s="9"/>
      <c r="AX856" s="9"/>
      <c r="BA856" s="9"/>
      <c r="BB856" s="9"/>
      <c r="BC856" s="9"/>
      <c r="BD856" s="38"/>
      <c r="BE856" s="9"/>
      <c r="BF856" s="9"/>
      <c r="BG856" s="9"/>
      <c r="BH856" s="9"/>
      <c r="BI856" s="9"/>
    </row>
    <row r="857" spans="1:61">
      <c r="A857" s="70">
        <f t="shared" si="293"/>
        <v>2.4999999999999467E-3</v>
      </c>
      <c r="B857" s="5">
        <v>-2.0225</v>
      </c>
      <c r="C857" s="75">
        <v>3.46</v>
      </c>
      <c r="D857" s="75">
        <v>0.08</v>
      </c>
      <c r="G857" s="20"/>
      <c r="H857" s="85"/>
      <c r="I857" s="21"/>
      <c r="U857" s="20"/>
      <c r="V857" s="20"/>
      <c r="W857" s="21"/>
      <c r="X857" s="21"/>
      <c r="Y857" s="26"/>
      <c r="Z857" s="26"/>
      <c r="AA857" s="65"/>
      <c r="AI857" s="20"/>
      <c r="AJ857" s="20"/>
      <c r="AK857" s="21"/>
      <c r="AO857" s="9"/>
      <c r="AP857" s="38"/>
      <c r="AQ857" s="9"/>
      <c r="AR857" s="9"/>
      <c r="AS857" s="9"/>
      <c r="AT857" s="9"/>
      <c r="AU857" s="9"/>
      <c r="AV857" s="9"/>
      <c r="AW857" s="9"/>
      <c r="AX857" s="9"/>
      <c r="BA857" s="9"/>
      <c r="BB857" s="9"/>
      <c r="BC857" s="9"/>
      <c r="BD857" s="38"/>
      <c r="BE857" s="9"/>
      <c r="BF857" s="9"/>
      <c r="BG857" s="9"/>
      <c r="BH857" s="9"/>
      <c r="BI857" s="9"/>
    </row>
    <row r="858" spans="1:61">
      <c r="A858" s="70">
        <f t="shared" si="293"/>
        <v>2.4999999999999467E-3</v>
      </c>
      <c r="B858" s="5">
        <v>-2.02</v>
      </c>
      <c r="C858" s="75">
        <v>3.57</v>
      </c>
      <c r="D858" s="75">
        <v>7.0000000000000007E-2</v>
      </c>
      <c r="G858" s="20"/>
      <c r="H858" s="85"/>
      <c r="I858" s="21"/>
      <c r="U858" s="20"/>
      <c r="V858" s="20"/>
      <c r="W858" s="21"/>
      <c r="X858" s="21"/>
      <c r="Y858" s="26"/>
      <c r="Z858" s="26"/>
      <c r="AA858" s="65"/>
      <c r="AI858" s="20"/>
      <c r="AJ858" s="20"/>
      <c r="AK858" s="21"/>
      <c r="AO858" s="9"/>
      <c r="AP858" s="38"/>
      <c r="AQ858" s="9"/>
      <c r="AR858" s="9"/>
      <c r="AS858" s="9"/>
      <c r="AT858" s="9"/>
      <c r="AU858" s="9"/>
      <c r="AV858" s="9"/>
      <c r="AW858" s="9"/>
      <c r="AX858" s="9"/>
      <c r="BA858" s="9"/>
      <c r="BB858" s="9"/>
      <c r="BC858" s="9"/>
      <c r="BD858" s="38"/>
      <c r="BE858" s="9"/>
      <c r="BF858" s="9"/>
      <c r="BG858" s="9"/>
      <c r="BH858" s="9"/>
      <c r="BI858" s="9"/>
    </row>
    <row r="859" spans="1:61">
      <c r="A859" s="70">
        <f t="shared" si="293"/>
        <v>2.4999999999999467E-3</v>
      </c>
      <c r="B859" s="5">
        <v>-2.0175000000000001</v>
      </c>
      <c r="C859" s="75">
        <v>3.54</v>
      </c>
      <c r="D859" s="75">
        <v>7.0000000000000007E-2</v>
      </c>
      <c r="G859" s="20"/>
      <c r="H859" s="85"/>
      <c r="I859" s="21"/>
      <c r="U859" s="20"/>
      <c r="V859" s="20"/>
      <c r="W859" s="21"/>
      <c r="X859" s="21"/>
      <c r="Y859" s="26"/>
      <c r="Z859" s="26"/>
      <c r="AA859" s="65"/>
      <c r="AI859" s="20"/>
      <c r="AJ859" s="20"/>
      <c r="AK859" s="21"/>
      <c r="AO859" s="9"/>
      <c r="AP859" s="38"/>
      <c r="AQ859" s="9"/>
      <c r="AR859" s="9"/>
      <c r="AS859" s="9"/>
      <c r="AT859" s="9"/>
      <c r="AU859" s="9"/>
      <c r="AV859" s="9"/>
      <c r="AW859" s="9"/>
      <c r="AX859" s="9"/>
      <c r="BA859" s="9"/>
      <c r="BB859" s="9"/>
      <c r="BC859" s="9"/>
      <c r="BD859" s="38"/>
      <c r="BE859" s="9"/>
      <c r="BF859" s="9"/>
      <c r="BG859" s="9"/>
      <c r="BH859" s="9"/>
      <c r="BI859" s="9"/>
    </row>
    <row r="860" spans="1:61">
      <c r="A860" s="70">
        <f t="shared" si="293"/>
        <v>2.4999999999999467E-3</v>
      </c>
      <c r="B860" s="5">
        <v>-2.0150000000000001</v>
      </c>
      <c r="C860" s="75">
        <v>3.81</v>
      </c>
      <c r="D860" s="75">
        <v>0.08</v>
      </c>
      <c r="G860" s="20"/>
      <c r="H860" s="85"/>
      <c r="I860" s="21"/>
      <c r="U860" s="20"/>
      <c r="V860" s="20"/>
      <c r="W860" s="21"/>
      <c r="X860" s="21"/>
      <c r="Y860" s="26"/>
      <c r="Z860" s="26"/>
      <c r="AA860" s="65"/>
      <c r="AI860" s="20"/>
      <c r="AJ860" s="20"/>
      <c r="AK860" s="21"/>
      <c r="AO860" s="9"/>
      <c r="AP860" s="38"/>
      <c r="AQ860" s="9"/>
      <c r="AR860" s="9"/>
      <c r="AS860" s="9"/>
      <c r="AT860" s="9"/>
      <c r="AU860" s="9"/>
      <c r="AV860" s="9"/>
      <c r="AW860" s="9"/>
      <c r="AX860" s="9"/>
      <c r="BA860" s="9"/>
      <c r="BB860" s="9"/>
      <c r="BC860" s="9"/>
      <c r="BD860" s="38"/>
      <c r="BE860" s="9"/>
      <c r="BF860" s="9"/>
      <c r="BG860" s="9"/>
      <c r="BH860" s="9"/>
      <c r="BI860" s="9"/>
    </row>
    <row r="861" spans="1:61">
      <c r="A861" s="70">
        <f t="shared" si="293"/>
        <v>2.4999999999999467E-3</v>
      </c>
      <c r="B861" s="5">
        <v>-2.0125000000000002</v>
      </c>
      <c r="C861" s="75">
        <v>3.63</v>
      </c>
      <c r="D861" s="75">
        <v>0.09</v>
      </c>
      <c r="G861" s="20"/>
      <c r="H861" s="85"/>
      <c r="I861" s="21"/>
      <c r="U861" s="20"/>
      <c r="V861" s="20"/>
      <c r="W861" s="21"/>
      <c r="X861" s="21"/>
      <c r="Y861" s="26"/>
      <c r="Z861" s="26"/>
      <c r="AA861" s="65"/>
      <c r="AI861" s="20"/>
      <c r="AJ861" s="20"/>
      <c r="AK861" s="21"/>
      <c r="AO861" s="9"/>
      <c r="AP861" s="38"/>
      <c r="AQ861" s="9"/>
      <c r="AR861" s="9"/>
      <c r="AS861" s="9"/>
      <c r="AT861" s="9"/>
      <c r="AU861" s="9"/>
      <c r="AV861" s="9"/>
      <c r="AW861" s="9"/>
      <c r="AX861" s="9"/>
      <c r="BA861" s="9"/>
      <c r="BB861" s="9"/>
      <c r="BC861" s="9"/>
      <c r="BD861" s="38"/>
      <c r="BE861" s="9"/>
      <c r="BF861" s="9"/>
      <c r="BG861" s="9"/>
      <c r="BH861" s="9"/>
      <c r="BI861" s="9"/>
    </row>
    <row r="862" spans="1:61">
      <c r="A862" s="70">
        <f t="shared" si="293"/>
        <v>2.5000000000003908E-3</v>
      </c>
      <c r="B862" s="5">
        <v>-2.0099999999999998</v>
      </c>
      <c r="C862" s="75">
        <v>3.55</v>
      </c>
      <c r="D862" s="75">
        <v>0.06</v>
      </c>
      <c r="G862" s="20"/>
      <c r="H862" s="85"/>
      <c r="I862" s="21"/>
      <c r="U862" s="20"/>
      <c r="V862" s="20"/>
      <c r="W862" s="21"/>
      <c r="X862" s="21"/>
      <c r="Y862" s="26"/>
      <c r="Z862" s="26"/>
      <c r="AA862" s="65"/>
      <c r="AI862" s="20"/>
      <c r="AJ862" s="20"/>
      <c r="AK862" s="21"/>
      <c r="AO862" s="9"/>
      <c r="AP862" s="38"/>
      <c r="AQ862" s="9"/>
      <c r="AR862" s="9"/>
      <c r="AS862" s="9"/>
      <c r="AT862" s="9"/>
      <c r="AU862" s="9"/>
      <c r="AV862" s="9"/>
      <c r="AW862" s="9"/>
      <c r="AX862" s="9"/>
      <c r="BA862" s="9"/>
      <c r="BB862" s="9"/>
      <c r="BC862" s="9"/>
      <c r="BD862" s="38"/>
      <c r="BE862" s="9"/>
      <c r="BF862" s="9"/>
      <c r="BG862" s="9"/>
      <c r="BH862" s="9"/>
      <c r="BI862" s="9"/>
    </row>
    <row r="863" spans="1:61">
      <c r="A863" s="70">
        <f t="shared" si="293"/>
        <v>2.4999999999999467E-3</v>
      </c>
      <c r="B863" s="5">
        <v>-2.0074999999999998</v>
      </c>
      <c r="C863" s="75">
        <v>3.89</v>
      </c>
      <c r="D863" s="75">
        <v>7.0000000000000007E-2</v>
      </c>
      <c r="G863" s="20"/>
      <c r="H863" s="85"/>
      <c r="I863" s="21"/>
      <c r="U863" s="20"/>
      <c r="V863" s="20"/>
      <c r="W863" s="21"/>
      <c r="X863" s="21"/>
      <c r="Y863" s="26"/>
      <c r="Z863" s="26"/>
      <c r="AA863" s="65"/>
      <c r="AI863" s="20"/>
      <c r="AJ863" s="20"/>
      <c r="AK863" s="21"/>
      <c r="AO863" s="9"/>
      <c r="AP863" s="38"/>
      <c r="AQ863" s="9"/>
      <c r="AR863" s="9"/>
      <c r="AS863" s="9"/>
      <c r="AT863" s="9"/>
      <c r="AU863" s="9"/>
      <c r="AV863" s="9"/>
      <c r="AW863" s="9"/>
      <c r="AX863" s="9"/>
      <c r="BA863" s="9"/>
      <c r="BB863" s="9"/>
      <c r="BC863" s="9"/>
      <c r="BD863" s="38"/>
      <c r="BE863" s="9"/>
      <c r="BF863" s="9"/>
      <c r="BG863" s="9"/>
      <c r="BH863" s="9"/>
      <c r="BI863" s="9"/>
    </row>
    <row r="864" spans="1:61">
      <c r="A864" s="70">
        <f t="shared" si="293"/>
        <v>2.4999999999999467E-3</v>
      </c>
      <c r="B864" s="5">
        <v>-2.0049999999999999</v>
      </c>
      <c r="C864" s="75">
        <v>3.92</v>
      </c>
      <c r="D864" s="75">
        <v>7.0000000000000007E-2</v>
      </c>
      <c r="G864" s="20"/>
      <c r="H864" s="85"/>
      <c r="I864" s="21"/>
      <c r="U864" s="20"/>
      <c r="V864" s="20"/>
      <c r="W864" s="21"/>
      <c r="X864" s="21"/>
      <c r="Y864" s="26"/>
      <c r="Z864" s="26"/>
      <c r="AA864" s="65"/>
      <c r="AI864" s="20"/>
      <c r="AJ864" s="20"/>
      <c r="AK864" s="21"/>
      <c r="AO864" s="9"/>
      <c r="AP864" s="38"/>
      <c r="AQ864" s="9"/>
      <c r="AR864" s="9"/>
      <c r="AS864" s="9"/>
      <c r="AT864" s="9"/>
      <c r="AU864" s="9"/>
      <c r="AV864" s="9"/>
      <c r="AW864" s="9"/>
      <c r="AX864" s="9"/>
      <c r="BA864" s="9"/>
      <c r="BB864" s="9"/>
      <c r="BC864" s="9"/>
      <c r="BD864" s="38"/>
      <c r="BE864" s="9"/>
      <c r="BF864" s="9"/>
      <c r="BG864" s="9"/>
      <c r="BH864" s="9"/>
      <c r="BI864" s="9"/>
    </row>
    <row r="865" spans="1:61">
      <c r="A865" s="70">
        <f t="shared" si="293"/>
        <v>2.4999999999999467E-3</v>
      </c>
      <c r="B865" s="5">
        <v>-2.0024999999999999</v>
      </c>
      <c r="C865" s="75">
        <v>3.81</v>
      </c>
      <c r="D865" s="75">
        <v>0.09</v>
      </c>
      <c r="G865" s="20"/>
      <c r="H865" s="85"/>
      <c r="I865" s="21"/>
      <c r="U865" s="20"/>
      <c r="V865" s="20"/>
      <c r="W865" s="21"/>
      <c r="X865" s="21"/>
      <c r="Y865" s="26"/>
      <c r="Z865" s="26"/>
      <c r="AA865" s="65"/>
      <c r="AI865" s="20"/>
      <c r="AJ865" s="20"/>
      <c r="AK865" s="21"/>
      <c r="AO865" s="9"/>
      <c r="AP865" s="38"/>
      <c r="AQ865" s="9"/>
      <c r="AR865" s="9"/>
      <c r="AS865" s="9"/>
      <c r="AT865" s="9"/>
      <c r="AU865" s="9"/>
      <c r="AV865" s="9"/>
      <c r="AW865" s="9"/>
      <c r="AX865" s="9"/>
      <c r="BA865" s="9"/>
      <c r="BB865" s="9"/>
      <c r="BC865" s="9"/>
      <c r="BD865" s="38"/>
      <c r="BE865" s="9"/>
      <c r="BF865" s="9"/>
      <c r="BG865" s="9"/>
      <c r="BH865" s="9"/>
      <c r="BI865" s="9"/>
    </row>
    <row r="866" spans="1:61">
      <c r="A866" s="70">
        <f t="shared" si="293"/>
        <v>2.4999999999999467E-3</v>
      </c>
      <c r="B866" s="5">
        <v>-2</v>
      </c>
      <c r="C866" s="75">
        <v>3.85</v>
      </c>
      <c r="D866" s="75">
        <v>0.06</v>
      </c>
      <c r="G866" s="20"/>
      <c r="H866" s="85"/>
      <c r="I866" s="21"/>
      <c r="U866" s="20"/>
      <c r="V866" s="20"/>
      <c r="W866" s="21"/>
      <c r="X866" s="21"/>
      <c r="Y866" s="26"/>
      <c r="Z866" s="26"/>
      <c r="AA866" s="65"/>
      <c r="AI866" s="20"/>
      <c r="AJ866" s="20"/>
      <c r="AK866" s="21"/>
      <c r="AO866" s="9"/>
      <c r="AP866" s="38"/>
      <c r="AQ866" s="9"/>
      <c r="AR866" s="9"/>
      <c r="AS866" s="9"/>
      <c r="AT866" s="9"/>
      <c r="AU866" s="9"/>
      <c r="AV866" s="9"/>
      <c r="AW866" s="9"/>
      <c r="AX866" s="9"/>
      <c r="BA866" s="9"/>
      <c r="BB866" s="9"/>
      <c r="BC866" s="9"/>
      <c r="BD866" s="38"/>
      <c r="BE866" s="9"/>
      <c r="BF866" s="9"/>
      <c r="BG866" s="9"/>
      <c r="BH866" s="9"/>
      <c r="BI866" s="9"/>
    </row>
    <row r="867" spans="1:61">
      <c r="A867" s="70">
        <f t="shared" si="293"/>
        <v>2.4999999999999467E-3</v>
      </c>
      <c r="B867" s="5">
        <v>-1.9975000000000001</v>
      </c>
      <c r="C867" s="75">
        <v>3.69</v>
      </c>
      <c r="D867" s="75">
        <v>0.08</v>
      </c>
      <c r="G867" s="20"/>
      <c r="H867" s="85"/>
      <c r="I867" s="21"/>
      <c r="U867" s="20"/>
      <c r="V867" s="20"/>
      <c r="W867" s="21"/>
      <c r="X867" s="21"/>
      <c r="Y867" s="26"/>
      <c r="Z867" s="26"/>
      <c r="AA867" s="65"/>
      <c r="AI867" s="20"/>
      <c r="AJ867" s="20"/>
      <c r="AK867" s="21"/>
      <c r="AO867" s="9"/>
      <c r="AP867" s="38"/>
      <c r="AQ867" s="9"/>
      <c r="AR867" s="9"/>
      <c r="AS867" s="9"/>
      <c r="AT867" s="9"/>
      <c r="AU867" s="9"/>
      <c r="AV867" s="9"/>
      <c r="AW867" s="9"/>
      <c r="AX867" s="9"/>
      <c r="BA867" s="9"/>
      <c r="BB867" s="9"/>
      <c r="BC867" s="9"/>
      <c r="BD867" s="38"/>
      <c r="BE867" s="9"/>
      <c r="BF867" s="9"/>
      <c r="BG867" s="9"/>
      <c r="BH867" s="9"/>
      <c r="BI867" s="9"/>
    </row>
    <row r="868" spans="1:61">
      <c r="A868" s="70">
        <f t="shared" si="293"/>
        <v>2.4999999999999467E-3</v>
      </c>
      <c r="B868" s="5">
        <v>-1.9950000000000001</v>
      </c>
      <c r="C868" s="75">
        <v>3.58</v>
      </c>
      <c r="D868" s="75">
        <v>0.09</v>
      </c>
      <c r="G868" s="20"/>
      <c r="H868" s="85"/>
      <c r="I868" s="21"/>
      <c r="U868" s="20"/>
      <c r="V868" s="20"/>
      <c r="W868" s="21"/>
      <c r="X868" s="21"/>
      <c r="Y868" s="26"/>
      <c r="Z868" s="26"/>
      <c r="AA868" s="65"/>
      <c r="AI868" s="20"/>
      <c r="AJ868" s="20"/>
      <c r="AK868" s="21"/>
      <c r="AO868" s="9"/>
      <c r="AP868" s="38"/>
      <c r="AQ868" s="9"/>
      <c r="AR868" s="9"/>
      <c r="AS868" s="9"/>
      <c r="AT868" s="9"/>
      <c r="AU868" s="9"/>
      <c r="AV868" s="9"/>
      <c r="AW868" s="9"/>
      <c r="AX868" s="9"/>
      <c r="BA868" s="9"/>
      <c r="BB868" s="9"/>
      <c r="BC868" s="9"/>
      <c r="BD868" s="38"/>
      <c r="BE868" s="9"/>
      <c r="BF868" s="9"/>
      <c r="BG868" s="9"/>
      <c r="BH868" s="9"/>
      <c r="BI868" s="9"/>
    </row>
    <row r="869" spans="1:61">
      <c r="A869" s="70">
        <f t="shared" si="293"/>
        <v>2.5000000000001688E-3</v>
      </c>
      <c r="B869" s="5">
        <v>-1.9924999999999999</v>
      </c>
      <c r="C869" s="75">
        <v>3.68</v>
      </c>
      <c r="D869" s="75">
        <v>0.1</v>
      </c>
      <c r="G869" s="20"/>
      <c r="H869" s="85"/>
      <c r="I869" s="21"/>
      <c r="U869" s="20"/>
      <c r="V869" s="20"/>
      <c r="W869" s="21"/>
      <c r="X869" s="21"/>
      <c r="Y869" s="26"/>
      <c r="Z869" s="26"/>
      <c r="AA869" s="65"/>
      <c r="AI869" s="20"/>
      <c r="AJ869" s="20"/>
      <c r="AK869" s="21"/>
      <c r="AO869" s="9"/>
      <c r="AP869" s="38"/>
      <c r="AQ869" s="9"/>
      <c r="AR869" s="9"/>
      <c r="AS869" s="9"/>
      <c r="AT869" s="9"/>
      <c r="AU869" s="9"/>
      <c r="AV869" s="9"/>
      <c r="AW869" s="9"/>
      <c r="AX869" s="9"/>
      <c r="BA869" s="9"/>
      <c r="BB869" s="9"/>
      <c r="BC869" s="9"/>
      <c r="BD869" s="38"/>
      <c r="BE869" s="9"/>
      <c r="BF869" s="9"/>
      <c r="BG869" s="9"/>
      <c r="BH869" s="9"/>
      <c r="BI869" s="9"/>
    </row>
    <row r="870" spans="1:61">
      <c r="A870" s="70">
        <f t="shared" si="293"/>
        <v>2.4999999999999467E-3</v>
      </c>
      <c r="B870" s="5">
        <v>-1.99</v>
      </c>
      <c r="C870" s="75">
        <v>3.65</v>
      </c>
      <c r="D870" s="75">
        <v>0.08</v>
      </c>
      <c r="G870" s="20"/>
      <c r="H870" s="85"/>
      <c r="I870" s="21"/>
      <c r="U870" s="20"/>
      <c r="V870" s="20"/>
      <c r="W870" s="21"/>
      <c r="X870" s="21"/>
      <c r="Y870" s="26"/>
      <c r="Z870" s="26"/>
      <c r="AA870" s="65"/>
      <c r="AI870" s="20"/>
      <c r="AJ870" s="20"/>
      <c r="AK870" s="21"/>
      <c r="AO870" s="9"/>
      <c r="AP870" s="38"/>
      <c r="AQ870" s="9"/>
      <c r="AR870" s="9"/>
      <c r="AS870" s="9"/>
      <c r="AT870" s="9"/>
      <c r="AU870" s="9"/>
      <c r="AV870" s="9"/>
      <c r="AW870" s="9"/>
      <c r="AX870" s="9"/>
      <c r="BA870" s="9"/>
      <c r="BB870" s="9"/>
      <c r="BC870" s="9"/>
      <c r="BD870" s="38"/>
      <c r="BE870" s="9"/>
      <c r="BF870" s="9"/>
      <c r="BG870" s="9"/>
      <c r="BH870" s="9"/>
      <c r="BI870" s="9"/>
    </row>
    <row r="871" spans="1:61">
      <c r="A871" s="70">
        <f t="shared" si="293"/>
        <v>2.4999999999999467E-3</v>
      </c>
      <c r="B871" s="5">
        <v>-1.9875</v>
      </c>
      <c r="C871" s="75">
        <v>3.52</v>
      </c>
      <c r="D871" s="75">
        <v>7.0000000000000007E-2</v>
      </c>
      <c r="G871" s="20"/>
      <c r="H871" s="85"/>
      <c r="I871" s="21"/>
      <c r="U871" s="20"/>
      <c r="V871" s="20"/>
      <c r="W871" s="21"/>
      <c r="X871" s="21"/>
      <c r="Y871" s="26"/>
      <c r="Z871" s="26"/>
      <c r="AA871" s="65"/>
      <c r="AI871" s="20"/>
      <c r="AJ871" s="20"/>
      <c r="AK871" s="21"/>
      <c r="AO871" s="9"/>
      <c r="AP871" s="38"/>
      <c r="AQ871" s="9"/>
      <c r="AR871" s="9"/>
      <c r="AS871" s="9"/>
      <c r="AT871" s="9"/>
      <c r="AU871" s="9"/>
      <c r="AV871" s="9"/>
      <c r="AW871" s="9"/>
      <c r="AX871" s="9"/>
      <c r="BA871" s="9"/>
      <c r="BB871" s="9"/>
      <c r="BC871" s="9"/>
      <c r="BD871" s="38"/>
      <c r="BE871" s="9"/>
      <c r="BF871" s="9"/>
      <c r="BG871" s="9"/>
      <c r="BH871" s="9"/>
      <c r="BI871" s="9"/>
    </row>
    <row r="872" spans="1:61">
      <c r="A872" s="70">
        <f t="shared" si="293"/>
        <v>2.4999999999999467E-3</v>
      </c>
      <c r="B872" s="5">
        <v>-1.9850000000000001</v>
      </c>
      <c r="C872" s="75">
        <v>3.36</v>
      </c>
      <c r="D872" s="75">
        <v>7.0000000000000007E-2</v>
      </c>
      <c r="G872" s="20"/>
      <c r="H872" s="85"/>
      <c r="I872" s="21"/>
      <c r="U872" s="20"/>
      <c r="V872" s="20"/>
      <c r="W872" s="21"/>
      <c r="X872" s="21"/>
      <c r="Y872" s="26"/>
      <c r="Z872" s="26"/>
      <c r="AA872" s="65"/>
      <c r="AI872" s="20"/>
      <c r="AJ872" s="20"/>
      <c r="AK872" s="21"/>
      <c r="AO872" s="9"/>
      <c r="AP872" s="38"/>
      <c r="AQ872" s="9"/>
      <c r="AR872" s="9"/>
      <c r="AS872" s="9"/>
      <c r="AT872" s="9"/>
      <c r="AU872" s="9"/>
      <c r="AV872" s="9"/>
      <c r="AW872" s="9"/>
      <c r="AX872" s="9"/>
      <c r="BA872" s="9"/>
      <c r="BB872" s="9"/>
      <c r="BC872" s="9"/>
      <c r="BD872" s="38"/>
      <c r="BE872" s="9"/>
      <c r="BF872" s="9"/>
      <c r="BG872" s="9"/>
      <c r="BH872" s="9"/>
      <c r="BI872" s="9"/>
    </row>
    <row r="873" spans="1:61">
      <c r="A873" s="70">
        <f t="shared" si="293"/>
        <v>2.5000000000001688E-3</v>
      </c>
      <c r="B873" s="5">
        <v>-1.9824999999999999</v>
      </c>
      <c r="C873" s="75">
        <v>3.38</v>
      </c>
      <c r="D873" s="75">
        <v>7.0000000000000007E-2</v>
      </c>
      <c r="G873" s="20"/>
      <c r="H873" s="85"/>
      <c r="I873" s="21"/>
      <c r="U873" s="20"/>
      <c r="V873" s="20"/>
      <c r="W873" s="21"/>
      <c r="X873" s="21"/>
      <c r="Y873" s="26"/>
      <c r="Z873" s="26"/>
      <c r="AA873" s="65"/>
      <c r="AI873" s="20"/>
      <c r="AJ873" s="20"/>
      <c r="AK873" s="21"/>
      <c r="AO873" s="9"/>
      <c r="AP873" s="38"/>
      <c r="AQ873" s="9"/>
      <c r="AR873" s="9"/>
      <c r="AS873" s="9"/>
      <c r="AT873" s="9"/>
      <c r="AU873" s="9"/>
      <c r="AV873" s="9"/>
      <c r="AW873" s="9"/>
      <c r="AX873" s="9"/>
      <c r="BA873" s="9"/>
      <c r="BB873" s="9"/>
      <c r="BC873" s="9"/>
      <c r="BD873" s="38"/>
      <c r="BE873" s="9"/>
      <c r="BF873" s="9"/>
      <c r="BG873" s="9"/>
      <c r="BH873" s="9"/>
      <c r="BI873" s="9"/>
    </row>
    <row r="874" spans="1:61">
      <c r="A874" s="70">
        <f t="shared" si="293"/>
        <v>2.4999999999999467E-3</v>
      </c>
      <c r="B874" s="5">
        <v>-1.98</v>
      </c>
      <c r="C874" s="75">
        <v>3.33</v>
      </c>
      <c r="D874" s="75">
        <v>0.04</v>
      </c>
      <c r="G874" s="20"/>
      <c r="H874" s="85"/>
      <c r="I874" s="21"/>
      <c r="U874" s="20"/>
      <c r="V874" s="20"/>
      <c r="W874" s="21"/>
      <c r="X874" s="21"/>
      <c r="Y874" s="26"/>
      <c r="Z874" s="26"/>
      <c r="AA874" s="65"/>
      <c r="AI874" s="20"/>
      <c r="AJ874" s="20"/>
      <c r="AK874" s="21"/>
      <c r="AO874" s="9"/>
      <c r="AP874" s="38"/>
      <c r="AQ874" s="9"/>
      <c r="AR874" s="9"/>
      <c r="AS874" s="9"/>
      <c r="AT874" s="9"/>
      <c r="AU874" s="9"/>
      <c r="AV874" s="9"/>
      <c r="AW874" s="9"/>
      <c r="AX874" s="9"/>
      <c r="BA874" s="9"/>
      <c r="BB874" s="9"/>
      <c r="BC874" s="9"/>
      <c r="BD874" s="38"/>
      <c r="BE874" s="9"/>
      <c r="BF874" s="9"/>
      <c r="BG874" s="9"/>
      <c r="BH874" s="9"/>
      <c r="BI874" s="9"/>
    </row>
    <row r="875" spans="1:61">
      <c r="A875" s="70">
        <f t="shared" si="293"/>
        <v>2.4999999999999467E-3</v>
      </c>
      <c r="B875" s="5">
        <v>-1.9775</v>
      </c>
      <c r="C875" s="75">
        <v>3.45</v>
      </c>
      <c r="D875" s="75">
        <v>0.04</v>
      </c>
      <c r="G875" s="20"/>
      <c r="H875" s="85"/>
      <c r="I875" s="21"/>
      <c r="U875" s="20"/>
      <c r="V875" s="20"/>
      <c r="W875" s="21"/>
      <c r="X875" s="21"/>
      <c r="Y875" s="26"/>
      <c r="Z875" s="26"/>
      <c r="AA875" s="65"/>
      <c r="AI875" s="20"/>
      <c r="AJ875" s="20"/>
      <c r="AK875" s="21"/>
      <c r="AO875" s="9"/>
      <c r="AP875" s="38"/>
      <c r="AQ875" s="9"/>
      <c r="AR875" s="9"/>
      <c r="AS875" s="9"/>
      <c r="AT875" s="9"/>
      <c r="AU875" s="9"/>
      <c r="AV875" s="9"/>
      <c r="AW875" s="9"/>
      <c r="AX875" s="9"/>
      <c r="BA875" s="9"/>
      <c r="BB875" s="9"/>
      <c r="BC875" s="9"/>
      <c r="BD875" s="38"/>
      <c r="BE875" s="9"/>
      <c r="BF875" s="9"/>
      <c r="BG875" s="9"/>
      <c r="BH875" s="9"/>
      <c r="BI875" s="9"/>
    </row>
    <row r="876" spans="1:61">
      <c r="A876" s="70">
        <f t="shared" si="293"/>
        <v>2.4999999999999467E-3</v>
      </c>
      <c r="B876" s="5">
        <v>-1.9750000000000001</v>
      </c>
      <c r="C876" s="75">
        <v>3.55</v>
      </c>
      <c r="D876" s="75">
        <v>0.06</v>
      </c>
      <c r="G876" s="20"/>
      <c r="H876" s="85"/>
      <c r="I876" s="21"/>
      <c r="U876" s="20"/>
      <c r="V876" s="20"/>
      <c r="W876" s="21"/>
      <c r="X876" s="21"/>
      <c r="Y876" s="26"/>
      <c r="Z876" s="26"/>
      <c r="AA876" s="65"/>
      <c r="AI876" s="20"/>
      <c r="AJ876" s="20"/>
      <c r="AK876" s="21"/>
      <c r="AO876" s="9"/>
      <c r="AP876" s="38"/>
      <c r="AQ876" s="9"/>
      <c r="AR876" s="9"/>
      <c r="AS876" s="9"/>
      <c r="AT876" s="9"/>
      <c r="AU876" s="9"/>
      <c r="AV876" s="9"/>
      <c r="AW876" s="9"/>
      <c r="AX876" s="9"/>
      <c r="BA876" s="9"/>
      <c r="BB876" s="9"/>
      <c r="BC876" s="9"/>
      <c r="BD876" s="38"/>
      <c r="BE876" s="9"/>
      <c r="BF876" s="9"/>
      <c r="BG876" s="9"/>
      <c r="BH876" s="9"/>
      <c r="BI876" s="9"/>
    </row>
    <row r="877" spans="1:61">
      <c r="A877" s="70">
        <f t="shared" si="293"/>
        <v>2.5000000000001688E-3</v>
      </c>
      <c r="B877" s="5">
        <v>-1.9724999999999999</v>
      </c>
      <c r="C877" s="75">
        <v>3.5</v>
      </c>
      <c r="D877" s="75">
        <v>7.0000000000000007E-2</v>
      </c>
      <c r="G877" s="20"/>
      <c r="H877" s="85"/>
      <c r="I877" s="21"/>
      <c r="U877" s="20"/>
      <c r="V877" s="20"/>
      <c r="W877" s="21"/>
      <c r="X877" s="21"/>
      <c r="Y877" s="26"/>
      <c r="Z877" s="26"/>
      <c r="AA877" s="65"/>
      <c r="AI877" s="20"/>
      <c r="AJ877" s="20"/>
      <c r="AK877" s="21"/>
      <c r="AO877" s="9"/>
      <c r="AP877" s="38"/>
      <c r="AQ877" s="9"/>
      <c r="AR877" s="9"/>
      <c r="AS877" s="9"/>
      <c r="AT877" s="9"/>
      <c r="AU877" s="9"/>
      <c r="AV877" s="9"/>
      <c r="AW877" s="9"/>
      <c r="AX877" s="9"/>
      <c r="BA877" s="9"/>
      <c r="BB877" s="9"/>
      <c r="BC877" s="9"/>
      <c r="BD877" s="38"/>
      <c r="BE877" s="9"/>
      <c r="BF877" s="9"/>
      <c r="BG877" s="9"/>
      <c r="BH877" s="9"/>
      <c r="BI877" s="9"/>
    </row>
    <row r="878" spans="1:61">
      <c r="A878" s="70">
        <f t="shared" si="293"/>
        <v>2.4999999999999467E-3</v>
      </c>
      <c r="B878" s="5">
        <v>-1.97</v>
      </c>
      <c r="C878" s="75">
        <v>3.75</v>
      </c>
      <c r="D878" s="75">
        <v>7.0000000000000007E-2</v>
      </c>
      <c r="G878" s="20"/>
      <c r="H878" s="85"/>
      <c r="I878" s="21"/>
      <c r="U878" s="20"/>
      <c r="V878" s="20"/>
      <c r="W878" s="21"/>
      <c r="X878" s="21"/>
      <c r="Y878" s="26"/>
      <c r="Z878" s="26"/>
      <c r="AA878" s="65"/>
      <c r="AI878" s="20"/>
      <c r="AJ878" s="20"/>
      <c r="AK878" s="21"/>
      <c r="AO878" s="9"/>
      <c r="AP878" s="38"/>
      <c r="AQ878" s="9"/>
      <c r="AR878" s="9"/>
      <c r="AS878" s="9"/>
      <c r="AT878" s="9"/>
      <c r="AU878" s="9"/>
      <c r="AV878" s="9"/>
      <c r="AW878" s="9"/>
      <c r="AX878" s="9"/>
      <c r="BA878" s="9"/>
      <c r="BB878" s="9"/>
      <c r="BC878" s="9"/>
      <c r="BD878" s="38"/>
      <c r="BE878" s="9"/>
      <c r="BF878" s="9"/>
      <c r="BG878" s="9"/>
      <c r="BH878" s="9"/>
      <c r="BI878" s="9"/>
    </row>
    <row r="879" spans="1:61">
      <c r="A879" s="70">
        <f t="shared" si="293"/>
        <v>2.4999999999999467E-3</v>
      </c>
      <c r="B879" s="5">
        <v>-1.9675</v>
      </c>
      <c r="C879" s="75">
        <v>3.61</v>
      </c>
      <c r="D879" s="75">
        <v>0.1</v>
      </c>
      <c r="G879" s="20"/>
      <c r="H879" s="85"/>
      <c r="I879" s="21"/>
      <c r="U879" s="20"/>
      <c r="V879" s="20"/>
      <c r="W879" s="21"/>
      <c r="X879" s="21"/>
      <c r="Y879" s="26"/>
      <c r="Z879" s="26"/>
      <c r="AA879" s="65"/>
      <c r="AI879" s="20"/>
      <c r="AJ879" s="20"/>
      <c r="AK879" s="21"/>
      <c r="AO879" s="9"/>
      <c r="AP879" s="38"/>
      <c r="AQ879" s="9"/>
      <c r="AR879" s="9"/>
      <c r="AS879" s="9"/>
      <c r="AT879" s="9"/>
      <c r="AU879" s="9"/>
      <c r="AV879" s="9"/>
      <c r="AW879" s="9"/>
      <c r="AX879" s="9"/>
      <c r="BA879" s="9"/>
      <c r="BB879" s="9"/>
      <c r="BC879" s="9"/>
      <c r="BD879" s="38"/>
      <c r="BE879" s="9"/>
      <c r="BF879" s="9"/>
      <c r="BG879" s="9"/>
      <c r="BH879" s="9"/>
      <c r="BI879" s="9"/>
    </row>
    <row r="880" spans="1:61">
      <c r="A880" s="70">
        <f t="shared" si="293"/>
        <v>2.4999999999999467E-3</v>
      </c>
      <c r="B880" s="5">
        <v>-1.9650000000000001</v>
      </c>
      <c r="C880" s="75">
        <v>3.74</v>
      </c>
      <c r="D880" s="75">
        <v>7.0000000000000007E-2</v>
      </c>
      <c r="G880" s="20"/>
      <c r="H880" s="85"/>
      <c r="I880" s="21"/>
      <c r="U880" s="20"/>
      <c r="V880" s="20"/>
      <c r="W880" s="21"/>
      <c r="X880" s="21"/>
      <c r="Y880" s="26"/>
      <c r="Z880" s="26"/>
      <c r="AA880" s="65"/>
      <c r="AI880" s="20"/>
      <c r="AJ880" s="20"/>
      <c r="AK880" s="21"/>
      <c r="AO880" s="9"/>
      <c r="AP880" s="38"/>
      <c r="AQ880" s="9"/>
      <c r="AR880" s="9"/>
      <c r="AS880" s="9"/>
      <c r="AT880" s="9"/>
      <c r="AU880" s="9"/>
      <c r="AV880" s="9"/>
      <c r="AW880" s="9"/>
      <c r="AX880" s="9"/>
      <c r="BA880" s="9"/>
      <c r="BB880" s="9"/>
      <c r="BC880" s="9"/>
      <c r="BD880" s="38"/>
      <c r="BE880" s="9"/>
      <c r="BF880" s="9"/>
      <c r="BG880" s="9"/>
      <c r="BH880" s="9"/>
      <c r="BI880" s="9"/>
    </row>
    <row r="881" spans="1:61">
      <c r="A881" s="70">
        <f t="shared" si="293"/>
        <v>2.5000000000001688E-3</v>
      </c>
      <c r="B881" s="5">
        <v>-1.9624999999999999</v>
      </c>
      <c r="C881" s="75">
        <v>3.9</v>
      </c>
      <c r="D881" s="75">
        <v>0.05</v>
      </c>
      <c r="G881" s="20"/>
      <c r="H881" s="85"/>
      <c r="I881" s="21"/>
      <c r="U881" s="20"/>
      <c r="V881" s="20"/>
      <c r="W881" s="21"/>
      <c r="X881" s="21"/>
      <c r="Y881" s="26"/>
      <c r="Z881" s="26"/>
      <c r="AA881" s="65"/>
      <c r="AI881" s="20"/>
      <c r="AJ881" s="20"/>
      <c r="AK881" s="21"/>
      <c r="AO881" s="9"/>
      <c r="AP881" s="38"/>
      <c r="AQ881" s="9"/>
      <c r="AR881" s="9"/>
      <c r="AS881" s="9"/>
      <c r="AT881" s="9"/>
      <c r="AU881" s="9"/>
      <c r="AV881" s="9"/>
      <c r="AW881" s="9"/>
      <c r="AX881" s="9"/>
      <c r="BA881" s="9"/>
      <c r="BB881" s="9"/>
      <c r="BC881" s="9"/>
      <c r="BD881" s="38"/>
      <c r="BE881" s="9"/>
      <c r="BF881" s="9"/>
      <c r="BG881" s="9"/>
      <c r="BH881" s="9"/>
      <c r="BI881" s="9"/>
    </row>
    <row r="882" spans="1:61">
      <c r="A882" s="70">
        <f t="shared" si="293"/>
        <v>2.4999999999999467E-3</v>
      </c>
      <c r="B882" s="5">
        <v>-1.96</v>
      </c>
      <c r="C882" s="75">
        <v>3.86</v>
      </c>
      <c r="D882" s="75">
        <v>0.09</v>
      </c>
      <c r="G882" s="20"/>
      <c r="H882" s="85"/>
      <c r="I882" s="21"/>
      <c r="U882" s="20"/>
      <c r="V882" s="20"/>
      <c r="W882" s="21"/>
      <c r="X882" s="21"/>
      <c r="Y882" s="26"/>
      <c r="Z882" s="26"/>
      <c r="AA882" s="65"/>
      <c r="AI882" s="20"/>
      <c r="AJ882" s="20"/>
      <c r="AK882" s="21"/>
      <c r="AO882" s="9"/>
      <c r="AP882" s="38"/>
      <c r="AQ882" s="9"/>
      <c r="AR882" s="9"/>
      <c r="AS882" s="9"/>
      <c r="AT882" s="9"/>
      <c r="AU882" s="9"/>
      <c r="AV882" s="9"/>
      <c r="AW882" s="9"/>
      <c r="AX882" s="9"/>
      <c r="BA882" s="9"/>
      <c r="BB882" s="9"/>
      <c r="BC882" s="9"/>
      <c r="BD882" s="38"/>
      <c r="BE882" s="9"/>
      <c r="BF882" s="9"/>
      <c r="BG882" s="9"/>
      <c r="BH882" s="9"/>
      <c r="BI882" s="9"/>
    </row>
    <row r="883" spans="1:61">
      <c r="A883" s="70">
        <f t="shared" si="293"/>
        <v>2.4999999999999467E-3</v>
      </c>
      <c r="B883" s="5">
        <v>-1.9575</v>
      </c>
      <c r="C883" s="75">
        <v>3.77</v>
      </c>
      <c r="D883" s="75">
        <v>0.11</v>
      </c>
      <c r="G883" s="20"/>
      <c r="H883" s="85"/>
      <c r="I883" s="21"/>
      <c r="U883" s="20"/>
      <c r="V883" s="20"/>
      <c r="W883" s="21"/>
      <c r="X883" s="21"/>
      <c r="Y883" s="26"/>
      <c r="Z883" s="26"/>
      <c r="AA883" s="65"/>
      <c r="AI883" s="20"/>
      <c r="AJ883" s="20"/>
      <c r="AK883" s="21"/>
      <c r="AO883" s="9"/>
      <c r="AP883" s="38"/>
      <c r="AQ883" s="9"/>
      <c r="AR883" s="9"/>
      <c r="AS883" s="9"/>
      <c r="AT883" s="9"/>
      <c r="AU883" s="9"/>
      <c r="AV883" s="9"/>
      <c r="AW883" s="9"/>
      <c r="AX883" s="9"/>
      <c r="BA883" s="9"/>
      <c r="BB883" s="9"/>
      <c r="BC883" s="9"/>
      <c r="BD883" s="38"/>
      <c r="BE883" s="9"/>
      <c r="BF883" s="9"/>
      <c r="BG883" s="9"/>
      <c r="BH883" s="9"/>
      <c r="BI883" s="9"/>
    </row>
    <row r="884" spans="1:61">
      <c r="A884" s="70">
        <f t="shared" si="293"/>
        <v>2.4999999999999467E-3</v>
      </c>
      <c r="B884" s="5">
        <v>-1.9550000000000001</v>
      </c>
      <c r="C884" s="75">
        <v>3.89</v>
      </c>
      <c r="D884" s="75">
        <v>7.0000000000000007E-2</v>
      </c>
      <c r="G884" s="20"/>
      <c r="H884" s="85"/>
      <c r="I884" s="21"/>
      <c r="U884" s="20"/>
      <c r="V884" s="20"/>
      <c r="W884" s="21"/>
      <c r="X884" s="21"/>
      <c r="Y884" s="26"/>
      <c r="Z884" s="26"/>
      <c r="AA884" s="65"/>
      <c r="AI884" s="20"/>
      <c r="AJ884" s="20"/>
      <c r="AK884" s="21"/>
      <c r="AO884" s="9"/>
      <c r="AP884" s="38"/>
      <c r="AQ884" s="9"/>
      <c r="AR884" s="9"/>
      <c r="AS884" s="9"/>
      <c r="AT884" s="9"/>
      <c r="AU884" s="9"/>
      <c r="AV884" s="9"/>
      <c r="AW884" s="9"/>
      <c r="AX884" s="9"/>
      <c r="BA884" s="9"/>
      <c r="BB884" s="9"/>
      <c r="BC884" s="9"/>
      <c r="BD884" s="38"/>
      <c r="BE884" s="9"/>
      <c r="BF884" s="9"/>
      <c r="BG884" s="9"/>
      <c r="BH884" s="9"/>
      <c r="BI884" s="9"/>
    </row>
    <row r="885" spans="1:61">
      <c r="A885" s="70">
        <f t="shared" si="293"/>
        <v>2.5000000000001688E-3</v>
      </c>
      <c r="B885" s="5">
        <v>-1.9524999999999999</v>
      </c>
      <c r="C885" s="75">
        <v>4.0199999999999996</v>
      </c>
      <c r="D885" s="75">
        <v>0.06</v>
      </c>
      <c r="G885" s="20"/>
      <c r="H885" s="85"/>
      <c r="I885" s="21"/>
      <c r="U885" s="20"/>
      <c r="V885" s="20"/>
      <c r="W885" s="21"/>
      <c r="X885" s="21"/>
      <c r="Y885" s="26"/>
      <c r="Z885" s="26"/>
      <c r="AA885" s="65"/>
      <c r="AI885" s="20"/>
      <c r="AJ885" s="20"/>
      <c r="AK885" s="21"/>
      <c r="AO885" s="9"/>
      <c r="AP885" s="38"/>
      <c r="AQ885" s="9"/>
      <c r="AR885" s="9"/>
      <c r="AS885" s="9"/>
      <c r="AT885" s="9"/>
      <c r="AU885" s="9"/>
      <c r="AV885" s="9"/>
      <c r="AW885" s="9"/>
      <c r="AX885" s="9"/>
      <c r="BA885" s="9"/>
      <c r="BB885" s="9"/>
      <c r="BC885" s="9"/>
      <c r="BD885" s="38"/>
      <c r="BE885" s="9"/>
      <c r="BF885" s="9"/>
      <c r="BG885" s="9"/>
      <c r="BH885" s="9"/>
      <c r="BI885" s="9"/>
    </row>
    <row r="886" spans="1:61">
      <c r="A886" s="70">
        <f t="shared" si="293"/>
        <v>2.4999999999999467E-3</v>
      </c>
      <c r="B886" s="5">
        <v>-1.95</v>
      </c>
      <c r="C886" s="75">
        <v>4.0999999999999996</v>
      </c>
      <c r="D886" s="75">
        <v>7.0000000000000007E-2</v>
      </c>
      <c r="G886" s="20"/>
      <c r="H886" s="85"/>
      <c r="I886" s="21"/>
      <c r="U886" s="20"/>
      <c r="V886" s="20"/>
      <c r="W886" s="21"/>
      <c r="X886" s="21"/>
      <c r="Y886" s="26"/>
      <c r="Z886" s="26"/>
      <c r="AA886" s="65"/>
      <c r="AI886" s="20"/>
      <c r="AJ886" s="20"/>
      <c r="AK886" s="21"/>
      <c r="AO886" s="9"/>
      <c r="AP886" s="38"/>
      <c r="AQ886" s="9"/>
      <c r="AR886" s="9"/>
      <c r="AS886" s="9"/>
      <c r="AT886" s="9"/>
      <c r="AU886" s="9"/>
      <c r="AV886" s="9"/>
      <c r="AW886" s="9"/>
      <c r="AX886" s="9"/>
      <c r="BA886" s="9"/>
      <c r="BB886" s="9"/>
      <c r="BC886" s="9"/>
      <c r="BD886" s="38"/>
      <c r="BE886" s="9"/>
      <c r="BF886" s="9"/>
      <c r="BG886" s="9"/>
      <c r="BH886" s="9"/>
      <c r="BI886" s="9"/>
    </row>
    <row r="887" spans="1:61">
      <c r="A887" s="70">
        <f t="shared" si="293"/>
        <v>2.4999999999999467E-3</v>
      </c>
      <c r="B887" s="5">
        <v>-1.9475</v>
      </c>
      <c r="C887" s="75">
        <v>4.17</v>
      </c>
      <c r="D887" s="75">
        <v>7.0000000000000007E-2</v>
      </c>
      <c r="G887" s="20"/>
      <c r="H887" s="85"/>
      <c r="I887" s="21"/>
      <c r="U887" s="20"/>
      <c r="V887" s="20"/>
      <c r="W887" s="21"/>
      <c r="X887" s="21"/>
      <c r="Y887" s="26"/>
      <c r="Z887" s="26"/>
      <c r="AA887" s="65"/>
      <c r="AI887" s="20"/>
      <c r="AJ887" s="20"/>
      <c r="AK887" s="21"/>
      <c r="AO887" s="9"/>
      <c r="AP887" s="38"/>
      <c r="AQ887" s="9"/>
      <c r="AR887" s="9"/>
      <c r="AS887" s="9"/>
      <c r="AT887" s="9"/>
      <c r="AU887" s="9"/>
      <c r="AV887" s="9"/>
      <c r="AW887" s="9"/>
      <c r="AX887" s="9"/>
      <c r="BA887" s="9"/>
      <c r="BB887" s="9"/>
      <c r="BC887" s="9"/>
      <c r="BD887" s="38"/>
      <c r="BE887" s="9"/>
      <c r="BF887" s="9"/>
      <c r="BG887" s="9"/>
      <c r="BH887" s="9"/>
      <c r="BI887" s="9"/>
    </row>
    <row r="888" spans="1:61">
      <c r="A888" s="70">
        <f t="shared" si="293"/>
        <v>2.4999999999999467E-3</v>
      </c>
      <c r="B888" s="5">
        <v>-1.9450000000000001</v>
      </c>
      <c r="C888" s="75">
        <v>4.03</v>
      </c>
      <c r="D888" s="75">
        <v>0.1</v>
      </c>
      <c r="G888" s="20"/>
      <c r="H888" s="85"/>
      <c r="I888" s="21"/>
      <c r="U888" s="20"/>
      <c r="V888" s="20"/>
      <c r="W888" s="21"/>
      <c r="X888" s="21"/>
      <c r="Y888" s="26"/>
      <c r="Z888" s="26"/>
      <c r="AA888" s="65"/>
      <c r="AI888" s="20"/>
      <c r="AJ888" s="20"/>
      <c r="AK888" s="21"/>
      <c r="AO888" s="9"/>
      <c r="AP888" s="38"/>
      <c r="AQ888" s="9"/>
      <c r="AR888" s="9"/>
      <c r="AS888" s="9"/>
      <c r="AT888" s="9"/>
      <c r="AU888" s="9"/>
      <c r="AV888" s="9"/>
      <c r="AW888" s="9"/>
      <c r="AX888" s="9"/>
      <c r="BA888" s="9"/>
      <c r="BB888" s="9"/>
      <c r="BC888" s="9"/>
      <c r="BD888" s="38"/>
      <c r="BE888" s="9"/>
      <c r="BF888" s="9"/>
      <c r="BG888" s="9"/>
      <c r="BH888" s="9"/>
      <c r="BI888" s="9"/>
    </row>
    <row r="889" spans="1:61">
      <c r="A889" s="70">
        <f t="shared" si="293"/>
        <v>2.5000000000001688E-3</v>
      </c>
      <c r="B889" s="5">
        <v>-1.9424999999999999</v>
      </c>
      <c r="C889" s="75">
        <v>4.0199999999999996</v>
      </c>
      <c r="D889" s="75">
        <v>0.05</v>
      </c>
      <c r="G889" s="20"/>
      <c r="H889" s="85"/>
      <c r="I889" s="21"/>
      <c r="U889" s="20"/>
      <c r="V889" s="20"/>
      <c r="W889" s="21"/>
      <c r="X889" s="21"/>
      <c r="Y889" s="26"/>
      <c r="Z889" s="26"/>
      <c r="AA889" s="65"/>
      <c r="AI889" s="20"/>
      <c r="AJ889" s="20"/>
      <c r="AK889" s="21"/>
      <c r="AO889" s="9"/>
      <c r="AP889" s="38"/>
      <c r="AQ889" s="9"/>
      <c r="AR889" s="9"/>
      <c r="AS889" s="9"/>
      <c r="AT889" s="9"/>
      <c r="AU889" s="9"/>
      <c r="AV889" s="9"/>
      <c r="AW889" s="9"/>
      <c r="AX889" s="9"/>
      <c r="BA889" s="9"/>
      <c r="BB889" s="9"/>
      <c r="BC889" s="9"/>
      <c r="BD889" s="38"/>
      <c r="BE889" s="9"/>
      <c r="BF889" s="9"/>
      <c r="BG889" s="9"/>
      <c r="BH889" s="9"/>
      <c r="BI889" s="9"/>
    </row>
    <row r="890" spans="1:61">
      <c r="A890" s="70">
        <f t="shared" si="293"/>
        <v>2.4999999999999467E-3</v>
      </c>
      <c r="B890" s="5">
        <v>-1.94</v>
      </c>
      <c r="C890" s="75">
        <v>3.51</v>
      </c>
      <c r="D890" s="75">
        <v>0.08</v>
      </c>
      <c r="G890" s="20"/>
      <c r="H890" s="85"/>
      <c r="I890" s="21"/>
      <c r="U890" s="20"/>
      <c r="V890" s="20"/>
      <c r="W890" s="21"/>
      <c r="X890" s="21"/>
      <c r="Y890" s="26"/>
      <c r="Z890" s="26"/>
      <c r="AA890" s="65"/>
      <c r="AI890" s="20"/>
      <c r="AJ890" s="20"/>
      <c r="AK890" s="21"/>
      <c r="AO890" s="9"/>
      <c r="AP890" s="38"/>
      <c r="AQ890" s="9"/>
      <c r="AR890" s="9"/>
      <c r="AS890" s="9"/>
      <c r="AT890" s="9"/>
      <c r="AU890" s="9"/>
      <c r="AV890" s="9"/>
      <c r="AW890" s="9"/>
      <c r="AX890" s="9"/>
      <c r="BA890" s="9"/>
      <c r="BB890" s="9"/>
      <c r="BC890" s="9"/>
      <c r="BD890" s="38"/>
      <c r="BE890" s="9"/>
      <c r="BF890" s="9"/>
      <c r="BG890" s="9"/>
      <c r="BH890" s="9"/>
      <c r="BI890" s="9"/>
    </row>
    <row r="891" spans="1:61">
      <c r="A891" s="70">
        <f t="shared" si="293"/>
        <v>2.4999999999999467E-3</v>
      </c>
      <c r="B891" s="5">
        <v>-1.9375</v>
      </c>
      <c r="C891" s="75">
        <v>3.58</v>
      </c>
      <c r="D891" s="75">
        <v>0.09</v>
      </c>
      <c r="G891" s="20"/>
      <c r="H891" s="85"/>
      <c r="I891" s="21"/>
      <c r="U891" s="20"/>
      <c r="V891" s="20"/>
      <c r="W891" s="21"/>
      <c r="X891" s="21"/>
      <c r="Y891" s="26"/>
      <c r="Z891" s="26"/>
      <c r="AA891" s="65"/>
      <c r="AI891" s="20"/>
      <c r="AJ891" s="20"/>
      <c r="AK891" s="21"/>
      <c r="AO891" s="9"/>
      <c r="AP891" s="38"/>
      <c r="AQ891" s="9"/>
      <c r="AR891" s="9"/>
      <c r="AS891" s="9"/>
      <c r="AT891" s="9"/>
      <c r="AU891" s="9"/>
      <c r="AV891" s="9"/>
      <c r="AW891" s="9"/>
      <c r="AX891" s="9"/>
      <c r="BA891" s="9"/>
      <c r="BB891" s="9"/>
      <c r="BC891" s="9"/>
      <c r="BD891" s="38"/>
      <c r="BE891" s="9"/>
      <c r="BF891" s="9"/>
      <c r="BG891" s="9"/>
      <c r="BH891" s="9"/>
      <c r="BI891" s="9"/>
    </row>
    <row r="892" spans="1:61">
      <c r="A892" s="70">
        <f t="shared" si="293"/>
        <v>2.4999999999999467E-3</v>
      </c>
      <c r="B892" s="5">
        <v>-1.9350000000000001</v>
      </c>
      <c r="C892" s="75">
        <v>3.52</v>
      </c>
      <c r="D892" s="75">
        <v>0.05</v>
      </c>
      <c r="G892" s="20"/>
      <c r="H892" s="85"/>
      <c r="I892" s="21"/>
      <c r="U892" s="20"/>
      <c r="V892" s="20"/>
      <c r="W892" s="21"/>
      <c r="X892" s="21"/>
      <c r="Y892" s="26"/>
      <c r="Z892" s="26"/>
      <c r="AA892" s="65"/>
      <c r="AI892" s="20"/>
      <c r="AJ892" s="20"/>
      <c r="AK892" s="21"/>
      <c r="AO892" s="9"/>
      <c r="AP892" s="38"/>
      <c r="AQ892" s="9"/>
      <c r="AR892" s="9"/>
      <c r="AS892" s="9"/>
      <c r="AT892" s="9"/>
      <c r="AU892" s="9"/>
      <c r="AV892" s="9"/>
      <c r="AW892" s="9"/>
      <c r="AX892" s="9"/>
      <c r="BA892" s="9"/>
      <c r="BB892" s="9"/>
      <c r="BC892" s="9"/>
      <c r="BD892" s="38"/>
      <c r="BE892" s="9"/>
      <c r="BF892" s="9"/>
      <c r="BG892" s="9"/>
      <c r="BH892" s="9"/>
      <c r="BI892" s="9"/>
    </row>
    <row r="893" spans="1:61">
      <c r="A893" s="70">
        <f t="shared" si="293"/>
        <v>2.4999999999999467E-3</v>
      </c>
      <c r="B893" s="5">
        <v>-1.9325000000000001</v>
      </c>
      <c r="C893" s="75">
        <v>3.45</v>
      </c>
      <c r="D893" s="75">
        <v>0.09</v>
      </c>
      <c r="G893" s="20"/>
      <c r="H893" s="85"/>
      <c r="I893" s="21"/>
      <c r="U893" s="20"/>
      <c r="V893" s="20"/>
      <c r="W893" s="21"/>
      <c r="X893" s="21"/>
      <c r="Y893" s="26"/>
      <c r="Z893" s="26"/>
      <c r="AA893" s="65"/>
      <c r="AI893" s="20"/>
      <c r="AJ893" s="20"/>
      <c r="AK893" s="21"/>
      <c r="AO893" s="9"/>
      <c r="AP893" s="38"/>
      <c r="AQ893" s="9"/>
      <c r="AR893" s="9"/>
      <c r="AS893" s="9"/>
      <c r="AT893" s="9"/>
      <c r="AU893" s="9"/>
      <c r="AV893" s="9"/>
      <c r="AW893" s="9"/>
      <c r="AX893" s="9"/>
      <c r="BA893" s="9"/>
      <c r="BB893" s="9"/>
      <c r="BC893" s="9"/>
      <c r="BD893" s="38"/>
      <c r="BE893" s="9"/>
      <c r="BF893" s="9"/>
      <c r="BG893" s="9"/>
      <c r="BH893" s="9"/>
      <c r="BI893" s="9"/>
    </row>
    <row r="894" spans="1:61">
      <c r="A894" s="70">
        <f t="shared" si="293"/>
        <v>2.5000000000001688E-3</v>
      </c>
      <c r="B894" s="5">
        <v>-1.93</v>
      </c>
      <c r="C894" s="75">
        <v>3.51</v>
      </c>
      <c r="D894" s="75">
        <v>0.08</v>
      </c>
      <c r="G894" s="20"/>
      <c r="H894" s="85"/>
      <c r="I894" s="21"/>
      <c r="U894" s="20"/>
      <c r="V894" s="20"/>
      <c r="W894" s="21"/>
      <c r="X894" s="21"/>
      <c r="Y894" s="26"/>
      <c r="Z894" s="26"/>
      <c r="AA894" s="65"/>
      <c r="AI894" s="20"/>
      <c r="AJ894" s="20"/>
      <c r="AK894" s="21"/>
      <c r="AO894" s="9"/>
      <c r="AP894" s="38"/>
      <c r="AQ894" s="9"/>
      <c r="AR894" s="9"/>
      <c r="AS894" s="9"/>
      <c r="AT894" s="9"/>
      <c r="AU894" s="9"/>
      <c r="AV894" s="9"/>
      <c r="AW894" s="9"/>
      <c r="AX894" s="9"/>
      <c r="BA894" s="9"/>
      <c r="BB894" s="9"/>
      <c r="BC894" s="9"/>
      <c r="BD894" s="38"/>
      <c r="BE894" s="9"/>
      <c r="BF894" s="9"/>
      <c r="BG894" s="9"/>
      <c r="BH894" s="9"/>
      <c r="BI894" s="9"/>
    </row>
    <row r="895" spans="1:61">
      <c r="A895" s="70">
        <f t="shared" si="293"/>
        <v>2.4999999999999467E-3</v>
      </c>
      <c r="B895" s="5">
        <v>-1.9275</v>
      </c>
      <c r="C895" s="75">
        <v>3.48</v>
      </c>
      <c r="D895" s="75">
        <v>0.09</v>
      </c>
      <c r="G895" s="20"/>
      <c r="H895" s="85"/>
      <c r="I895" s="21"/>
      <c r="U895" s="20"/>
      <c r="V895" s="20"/>
      <c r="W895" s="21"/>
      <c r="X895" s="21"/>
      <c r="Y895" s="26"/>
      <c r="Z895" s="26"/>
      <c r="AA895" s="65"/>
      <c r="AI895" s="20"/>
      <c r="AJ895" s="20"/>
      <c r="AK895" s="21"/>
      <c r="AO895" s="9"/>
      <c r="AP895" s="38"/>
      <c r="AQ895" s="9"/>
      <c r="AR895" s="9"/>
      <c r="AS895" s="9"/>
      <c r="AT895" s="9"/>
      <c r="AU895" s="9"/>
      <c r="AV895" s="9"/>
      <c r="AW895" s="9"/>
      <c r="AX895" s="9"/>
      <c r="BA895" s="9"/>
      <c r="BB895" s="9"/>
      <c r="BC895" s="9"/>
      <c r="BD895" s="38"/>
      <c r="BE895" s="9"/>
      <c r="BF895" s="9"/>
      <c r="BG895" s="9"/>
      <c r="BH895" s="9"/>
      <c r="BI895" s="9"/>
    </row>
    <row r="896" spans="1:61">
      <c r="A896" s="70">
        <f t="shared" si="293"/>
        <v>2.4999999999999467E-3</v>
      </c>
      <c r="B896" s="5">
        <v>-1.925</v>
      </c>
      <c r="C896" s="75">
        <v>3.5</v>
      </c>
      <c r="D896" s="75">
        <v>7.0000000000000007E-2</v>
      </c>
      <c r="G896" s="20"/>
      <c r="H896" s="85"/>
      <c r="I896" s="21"/>
      <c r="U896" s="20"/>
      <c r="V896" s="20"/>
      <c r="W896" s="21"/>
      <c r="X896" s="21"/>
      <c r="Y896" s="26"/>
      <c r="Z896" s="26"/>
      <c r="AA896" s="65"/>
      <c r="AI896" s="20"/>
      <c r="AJ896" s="20"/>
      <c r="AK896" s="21"/>
      <c r="AO896" s="9"/>
      <c r="AP896" s="38"/>
      <c r="AQ896" s="9"/>
      <c r="AR896" s="9"/>
      <c r="AS896" s="9"/>
      <c r="AT896" s="9"/>
      <c r="AU896" s="9"/>
      <c r="AV896" s="9"/>
      <c r="AW896" s="9"/>
      <c r="AX896" s="9"/>
      <c r="BA896" s="9"/>
      <c r="BB896" s="9"/>
      <c r="BC896" s="9"/>
      <c r="BD896" s="38"/>
      <c r="BE896" s="9"/>
      <c r="BF896" s="9"/>
      <c r="BG896" s="9"/>
      <c r="BH896" s="9"/>
      <c r="BI896" s="9"/>
    </row>
    <row r="897" spans="1:61">
      <c r="A897" s="70">
        <f t="shared" si="293"/>
        <v>2.4999999999999467E-3</v>
      </c>
      <c r="B897" s="5">
        <v>-1.9225000000000001</v>
      </c>
      <c r="C897" s="75">
        <v>3.65</v>
      </c>
      <c r="D897" s="75">
        <v>0.08</v>
      </c>
      <c r="G897" s="20"/>
      <c r="H897" s="85"/>
      <c r="I897" s="21"/>
      <c r="U897" s="20"/>
      <c r="V897" s="20"/>
      <c r="W897" s="21"/>
      <c r="X897" s="21"/>
      <c r="Y897" s="26"/>
      <c r="Z897" s="26"/>
      <c r="AA897" s="65"/>
      <c r="AI897" s="20"/>
      <c r="AJ897" s="20"/>
      <c r="AK897" s="21"/>
      <c r="AO897" s="9"/>
      <c r="AP897" s="38"/>
      <c r="AQ897" s="9"/>
      <c r="AR897" s="9"/>
      <c r="AS897" s="9"/>
      <c r="AT897" s="9"/>
      <c r="AU897" s="9"/>
      <c r="AV897" s="9"/>
      <c r="AW897" s="9"/>
      <c r="AX897" s="9"/>
      <c r="BA897" s="9"/>
      <c r="BB897" s="9"/>
      <c r="BC897" s="9"/>
      <c r="BD897" s="38"/>
      <c r="BE897" s="9"/>
      <c r="BF897" s="9"/>
      <c r="BG897" s="9"/>
      <c r="BH897" s="9"/>
      <c r="BI897" s="9"/>
    </row>
    <row r="898" spans="1:61">
      <c r="A898" s="70">
        <f t="shared" si="293"/>
        <v>2.5000000000001688E-3</v>
      </c>
      <c r="B898" s="5">
        <v>-1.92</v>
      </c>
      <c r="C898" s="75">
        <v>3.7</v>
      </c>
      <c r="D898" s="75">
        <v>0.06</v>
      </c>
      <c r="G898" s="20"/>
      <c r="H898" s="85"/>
      <c r="I898" s="21"/>
      <c r="U898" s="20"/>
      <c r="V898" s="20"/>
      <c r="W898" s="21"/>
      <c r="X898" s="21"/>
      <c r="Y898" s="26"/>
      <c r="Z898" s="26"/>
      <c r="AA898" s="65"/>
      <c r="AI898" s="20"/>
      <c r="AJ898" s="20"/>
      <c r="AK898" s="21"/>
      <c r="AO898" s="9"/>
      <c r="AP898" s="38"/>
      <c r="AQ898" s="9"/>
      <c r="AR898" s="9"/>
      <c r="AS898" s="9"/>
      <c r="AT898" s="9"/>
      <c r="AU898" s="9"/>
      <c r="AV898" s="9"/>
      <c r="AW898" s="9"/>
      <c r="AX898" s="9"/>
      <c r="BA898" s="9"/>
      <c r="BB898" s="9"/>
      <c r="BC898" s="9"/>
      <c r="BD898" s="38"/>
      <c r="BE898" s="9"/>
      <c r="BF898" s="9"/>
      <c r="BG898" s="9"/>
      <c r="BH898" s="9"/>
      <c r="BI898" s="9"/>
    </row>
    <row r="899" spans="1:61">
      <c r="A899" s="70">
        <f t="shared" si="293"/>
        <v>2.4999999999999467E-3</v>
      </c>
      <c r="B899" s="5">
        <v>-1.9175</v>
      </c>
      <c r="C899" s="75">
        <v>3.64</v>
      </c>
      <c r="D899" s="75">
        <v>7.0000000000000007E-2</v>
      </c>
      <c r="G899" s="20"/>
      <c r="H899" s="85"/>
      <c r="I899" s="21"/>
      <c r="U899" s="20"/>
      <c r="V899" s="20"/>
      <c r="W899" s="21"/>
      <c r="X899" s="21"/>
      <c r="Y899" s="26"/>
      <c r="Z899" s="26"/>
      <c r="AA899" s="65"/>
      <c r="AI899" s="20"/>
      <c r="AJ899" s="20"/>
      <c r="AK899" s="21"/>
      <c r="AO899" s="9"/>
      <c r="AP899" s="38"/>
      <c r="AQ899" s="9"/>
      <c r="AR899" s="9"/>
      <c r="AS899" s="9"/>
      <c r="AT899" s="9"/>
      <c r="AU899" s="9"/>
      <c r="AV899" s="9"/>
      <c r="AW899" s="9"/>
      <c r="AX899" s="9"/>
      <c r="BA899" s="9"/>
      <c r="BB899" s="9"/>
      <c r="BC899" s="9"/>
      <c r="BD899" s="38"/>
      <c r="BE899" s="9"/>
      <c r="BF899" s="9"/>
      <c r="BG899" s="9"/>
      <c r="BH899" s="9"/>
      <c r="BI899" s="9"/>
    </row>
    <row r="900" spans="1:61">
      <c r="A900" s="70">
        <f t="shared" ref="A900:A963" si="294">B900-B899</f>
        <v>2.4999999999999467E-3</v>
      </c>
      <c r="B900" s="5">
        <v>-1.915</v>
      </c>
      <c r="C900" s="75">
        <v>3.7</v>
      </c>
      <c r="D900" s="75">
        <v>0.06</v>
      </c>
      <c r="G900" s="20"/>
      <c r="H900" s="85"/>
      <c r="I900" s="21"/>
      <c r="U900" s="20"/>
      <c r="V900" s="20"/>
      <c r="W900" s="21"/>
      <c r="X900" s="21"/>
      <c r="Y900" s="26"/>
      <c r="Z900" s="26"/>
      <c r="AA900" s="65"/>
      <c r="AI900" s="20"/>
      <c r="AJ900" s="20"/>
      <c r="AK900" s="21"/>
      <c r="AO900" s="9"/>
      <c r="AP900" s="38"/>
      <c r="AQ900" s="9"/>
      <c r="AR900" s="9"/>
      <c r="AS900" s="9"/>
      <c r="AT900" s="9"/>
      <c r="AU900" s="9"/>
      <c r="AV900" s="9"/>
      <c r="AW900" s="9"/>
      <c r="AX900" s="9"/>
      <c r="BA900" s="9"/>
      <c r="BB900" s="9"/>
      <c r="BC900" s="9"/>
      <c r="BD900" s="38"/>
      <c r="BE900" s="9"/>
      <c r="BF900" s="9"/>
      <c r="BG900" s="9"/>
      <c r="BH900" s="9"/>
      <c r="BI900" s="9"/>
    </row>
    <row r="901" spans="1:61">
      <c r="A901" s="70">
        <f t="shared" si="294"/>
        <v>2.4999999999999467E-3</v>
      </c>
      <c r="B901" s="5">
        <v>-1.9125000000000001</v>
      </c>
      <c r="C901" s="75">
        <v>3.81</v>
      </c>
      <c r="D901" s="75">
        <v>7.0000000000000007E-2</v>
      </c>
      <c r="G901" s="20"/>
      <c r="H901" s="85"/>
      <c r="I901" s="21"/>
      <c r="U901" s="20"/>
      <c r="V901" s="20"/>
      <c r="W901" s="21"/>
      <c r="X901" s="21"/>
      <c r="Y901" s="26"/>
      <c r="Z901" s="26"/>
      <c r="AA901" s="65"/>
      <c r="AI901" s="20"/>
      <c r="AJ901" s="20"/>
      <c r="AK901" s="21"/>
      <c r="AO901" s="9"/>
      <c r="AP901" s="38"/>
      <c r="AQ901" s="9"/>
      <c r="AR901" s="9"/>
      <c r="AS901" s="9"/>
      <c r="AT901" s="9"/>
      <c r="AU901" s="9"/>
      <c r="AV901" s="9"/>
      <c r="AW901" s="9"/>
      <c r="AX901" s="9"/>
      <c r="BA901" s="9"/>
      <c r="BB901" s="9"/>
      <c r="BC901" s="9"/>
      <c r="BD901" s="38"/>
      <c r="BE901" s="9"/>
      <c r="BF901" s="9"/>
      <c r="BG901" s="9"/>
      <c r="BH901" s="9"/>
      <c r="BI901" s="9"/>
    </row>
    <row r="902" spans="1:61">
      <c r="A902" s="70">
        <f t="shared" si="294"/>
        <v>2.5000000000001688E-3</v>
      </c>
      <c r="B902" s="5">
        <v>-1.91</v>
      </c>
      <c r="C902" s="75">
        <v>3.81</v>
      </c>
      <c r="D902" s="75">
        <v>0.11</v>
      </c>
      <c r="G902" s="20"/>
      <c r="H902" s="85"/>
      <c r="I902" s="21"/>
      <c r="U902" s="20"/>
      <c r="V902" s="20"/>
      <c r="W902" s="21"/>
      <c r="X902" s="21"/>
      <c r="Y902" s="26"/>
      <c r="Z902" s="26"/>
      <c r="AA902" s="65"/>
      <c r="AI902" s="20"/>
      <c r="AJ902" s="20"/>
      <c r="AK902" s="21"/>
      <c r="AO902" s="9"/>
      <c r="AP902" s="38"/>
      <c r="AQ902" s="9"/>
      <c r="AR902" s="9"/>
      <c r="AS902" s="9"/>
      <c r="AT902" s="9"/>
      <c r="AU902" s="9"/>
      <c r="AV902" s="9"/>
      <c r="AW902" s="9"/>
      <c r="AX902" s="9"/>
      <c r="BA902" s="9"/>
      <c r="BB902" s="9"/>
      <c r="BC902" s="9"/>
      <c r="BD902" s="38"/>
      <c r="BE902" s="9"/>
      <c r="BF902" s="9"/>
      <c r="BG902" s="9"/>
      <c r="BH902" s="9"/>
      <c r="BI902" s="9"/>
    </row>
    <row r="903" spans="1:61">
      <c r="A903" s="70">
        <f t="shared" si="294"/>
        <v>2.4999999999999467E-3</v>
      </c>
      <c r="B903" s="5">
        <v>-1.9075</v>
      </c>
      <c r="C903" s="75">
        <v>3.83</v>
      </c>
      <c r="D903" s="75">
        <v>0.09</v>
      </c>
      <c r="G903" s="20"/>
      <c r="H903" s="85"/>
      <c r="I903" s="21"/>
      <c r="U903" s="20"/>
      <c r="V903" s="20"/>
      <c r="W903" s="21"/>
      <c r="X903" s="21"/>
      <c r="Y903" s="26"/>
      <c r="Z903" s="26"/>
      <c r="AA903" s="65"/>
      <c r="AI903" s="20"/>
      <c r="AJ903" s="20"/>
      <c r="AK903" s="21"/>
      <c r="AO903" s="9"/>
      <c r="AP903" s="38"/>
      <c r="AQ903" s="9"/>
      <c r="AR903" s="9"/>
      <c r="AS903" s="9"/>
      <c r="AT903" s="9"/>
      <c r="AU903" s="9"/>
      <c r="AV903" s="9"/>
      <c r="AW903" s="9"/>
      <c r="AX903" s="9"/>
      <c r="BA903" s="9"/>
      <c r="BB903" s="9"/>
      <c r="BC903" s="9"/>
      <c r="BD903" s="38"/>
      <c r="BE903" s="9"/>
      <c r="BF903" s="9"/>
      <c r="BG903" s="9"/>
      <c r="BH903" s="9"/>
      <c r="BI903" s="9"/>
    </row>
    <row r="904" spans="1:61">
      <c r="A904" s="70">
        <f t="shared" si="294"/>
        <v>2.4999999999999467E-3</v>
      </c>
      <c r="B904" s="5">
        <v>-1.905</v>
      </c>
      <c r="C904" s="75">
        <v>4.01</v>
      </c>
      <c r="D904" s="75">
        <v>0.06</v>
      </c>
      <c r="G904" s="20"/>
      <c r="H904" s="85"/>
      <c r="I904" s="21"/>
      <c r="U904" s="20"/>
      <c r="V904" s="20"/>
      <c r="W904" s="21"/>
      <c r="X904" s="21"/>
      <c r="Y904" s="26"/>
      <c r="Z904" s="26"/>
      <c r="AA904" s="65"/>
      <c r="AI904" s="20"/>
      <c r="AJ904" s="20"/>
      <c r="AK904" s="21"/>
      <c r="AO904" s="9"/>
      <c r="AP904" s="38"/>
      <c r="AQ904" s="9"/>
      <c r="AR904" s="9"/>
      <c r="AS904" s="9"/>
      <c r="AT904" s="9"/>
      <c r="AU904" s="9"/>
      <c r="AV904" s="9"/>
      <c r="AW904" s="9"/>
      <c r="AX904" s="9"/>
      <c r="BA904" s="9"/>
      <c r="BB904" s="9"/>
      <c r="BC904" s="9"/>
      <c r="BD904" s="38"/>
      <c r="BE904" s="9"/>
      <c r="BF904" s="9"/>
      <c r="BG904" s="9"/>
      <c r="BH904" s="9"/>
      <c r="BI904" s="9"/>
    </row>
    <row r="905" spans="1:61">
      <c r="A905" s="70">
        <f t="shared" si="294"/>
        <v>2.4999999999999467E-3</v>
      </c>
      <c r="B905" s="5">
        <v>-1.9025000000000001</v>
      </c>
      <c r="C905" s="75">
        <v>3.93</v>
      </c>
      <c r="D905" s="75">
        <v>0.12</v>
      </c>
      <c r="G905" s="20"/>
      <c r="H905" s="85"/>
      <c r="I905" s="21"/>
      <c r="U905" s="20"/>
      <c r="V905" s="20"/>
      <c r="W905" s="21"/>
      <c r="X905" s="21"/>
      <c r="Y905" s="26"/>
      <c r="Z905" s="26"/>
      <c r="AA905" s="65"/>
      <c r="AI905" s="20"/>
      <c r="AJ905" s="20"/>
      <c r="AK905" s="21"/>
      <c r="AO905" s="9"/>
      <c r="AP905" s="38"/>
      <c r="AQ905" s="9"/>
      <c r="AR905" s="9"/>
      <c r="AS905" s="9"/>
      <c r="AT905" s="9"/>
      <c r="AU905" s="9"/>
      <c r="AV905" s="9"/>
      <c r="AW905" s="9"/>
      <c r="AX905" s="9"/>
      <c r="BA905" s="9"/>
      <c r="BB905" s="9"/>
      <c r="BC905" s="9"/>
      <c r="BD905" s="38"/>
      <c r="BE905" s="9"/>
      <c r="BF905" s="9"/>
      <c r="BG905" s="9"/>
      <c r="BH905" s="9"/>
      <c r="BI905" s="9"/>
    </row>
    <row r="906" spans="1:61">
      <c r="A906" s="70">
        <f t="shared" si="294"/>
        <v>2.5000000000001688E-3</v>
      </c>
      <c r="B906" s="5">
        <v>-1.9</v>
      </c>
      <c r="C906" s="75">
        <v>4.0199999999999996</v>
      </c>
      <c r="D906" s="75">
        <v>0.05</v>
      </c>
      <c r="G906" s="20"/>
      <c r="H906" s="85"/>
      <c r="I906" s="21"/>
      <c r="U906" s="20"/>
      <c r="V906" s="20"/>
      <c r="W906" s="21"/>
      <c r="X906" s="21"/>
      <c r="Y906" s="26"/>
      <c r="Z906" s="26"/>
      <c r="AA906" s="65"/>
      <c r="AI906" s="20"/>
      <c r="AJ906" s="20"/>
      <c r="AK906" s="21"/>
      <c r="AO906" s="9"/>
      <c r="AP906" s="38"/>
      <c r="AQ906" s="9"/>
      <c r="AR906" s="9"/>
      <c r="AS906" s="9"/>
      <c r="AT906" s="9"/>
      <c r="AU906" s="9"/>
      <c r="AV906" s="9"/>
      <c r="AW906" s="9"/>
      <c r="AX906" s="9"/>
      <c r="BA906" s="9"/>
      <c r="BB906" s="9"/>
      <c r="BC906" s="9"/>
      <c r="BD906" s="38"/>
      <c r="BE906" s="9"/>
      <c r="BF906" s="9"/>
      <c r="BG906" s="9"/>
      <c r="BH906" s="9"/>
      <c r="BI906" s="9"/>
    </row>
    <row r="907" spans="1:61">
      <c r="A907" s="70">
        <f t="shared" si="294"/>
        <v>2.4999999999999467E-3</v>
      </c>
      <c r="B907" s="5">
        <v>-1.8975</v>
      </c>
      <c r="C907" s="75">
        <v>3.69</v>
      </c>
      <c r="D907" s="75">
        <v>0.08</v>
      </c>
      <c r="G907" s="20"/>
      <c r="H907" s="85"/>
      <c r="I907" s="21"/>
      <c r="U907" s="20"/>
      <c r="V907" s="20"/>
      <c r="W907" s="21"/>
      <c r="X907" s="21"/>
      <c r="Y907" s="26"/>
      <c r="Z907" s="26"/>
      <c r="AA907" s="65"/>
      <c r="AI907" s="20"/>
      <c r="AJ907" s="20"/>
      <c r="AK907" s="21"/>
      <c r="AO907" s="9"/>
      <c r="AP907" s="38"/>
      <c r="AQ907" s="9"/>
      <c r="AR907" s="9"/>
      <c r="AS907" s="9"/>
      <c r="AT907" s="9"/>
      <c r="AU907" s="9"/>
      <c r="AV907" s="9"/>
      <c r="AW907" s="9"/>
      <c r="AX907" s="9"/>
      <c r="BA907" s="9"/>
      <c r="BB907" s="9"/>
      <c r="BC907" s="9"/>
      <c r="BD907" s="38"/>
      <c r="BE907" s="9"/>
      <c r="BF907" s="9"/>
      <c r="BG907" s="9"/>
      <c r="BH907" s="9"/>
      <c r="BI907" s="9"/>
    </row>
    <row r="908" spans="1:61">
      <c r="A908" s="70">
        <f t="shared" si="294"/>
        <v>2.4999999999999467E-3</v>
      </c>
      <c r="B908" s="5">
        <v>-1.895</v>
      </c>
      <c r="C908" s="75">
        <v>3.74</v>
      </c>
      <c r="D908" s="75">
        <v>7.0000000000000007E-2</v>
      </c>
      <c r="G908" s="20"/>
      <c r="H908" s="85"/>
      <c r="I908" s="21"/>
      <c r="U908" s="20"/>
      <c r="V908" s="20"/>
      <c r="W908" s="21"/>
      <c r="X908" s="21"/>
      <c r="Y908" s="26"/>
      <c r="Z908" s="26"/>
      <c r="AA908" s="65"/>
      <c r="AI908" s="20"/>
      <c r="AJ908" s="20"/>
      <c r="AK908" s="21"/>
      <c r="AO908" s="9"/>
      <c r="AP908" s="38"/>
      <c r="AQ908" s="9"/>
      <c r="AR908" s="9"/>
      <c r="AS908" s="9"/>
      <c r="AT908" s="9"/>
      <c r="AU908" s="9"/>
      <c r="AV908" s="9"/>
      <c r="AW908" s="9"/>
      <c r="AX908" s="9"/>
      <c r="BA908" s="9"/>
      <c r="BB908" s="9"/>
      <c r="BC908" s="9"/>
      <c r="BD908" s="38"/>
      <c r="BE908" s="9"/>
      <c r="BF908" s="9"/>
      <c r="BG908" s="9"/>
      <c r="BH908" s="9"/>
      <c r="BI908" s="9"/>
    </row>
    <row r="909" spans="1:61">
      <c r="A909" s="70">
        <f t="shared" si="294"/>
        <v>2.4999999999999467E-3</v>
      </c>
      <c r="B909" s="5">
        <v>-1.8925000000000001</v>
      </c>
      <c r="C909" s="75">
        <v>3.61</v>
      </c>
      <c r="D909" s="75">
        <v>0.05</v>
      </c>
      <c r="G909" s="20"/>
      <c r="H909" s="85"/>
      <c r="I909" s="21"/>
      <c r="U909" s="20"/>
      <c r="V909" s="20"/>
      <c r="W909" s="21"/>
      <c r="X909" s="21"/>
      <c r="Y909" s="26"/>
      <c r="Z909" s="26"/>
      <c r="AA909" s="65"/>
      <c r="AI909" s="20"/>
      <c r="AJ909" s="20"/>
      <c r="AK909" s="21"/>
      <c r="AO909" s="9"/>
      <c r="AP909" s="38"/>
      <c r="AQ909" s="9"/>
      <c r="AR909" s="9"/>
      <c r="AS909" s="9"/>
      <c r="AT909" s="9"/>
      <c r="AU909" s="9"/>
      <c r="AV909" s="9"/>
      <c r="AW909" s="9"/>
      <c r="AX909" s="9"/>
      <c r="BA909" s="9"/>
      <c r="BB909" s="9"/>
      <c r="BC909" s="9"/>
      <c r="BD909" s="38"/>
      <c r="BE909" s="9"/>
      <c r="BF909" s="9"/>
      <c r="BG909" s="9"/>
      <c r="BH909" s="9"/>
      <c r="BI909" s="9"/>
    </row>
    <row r="910" spans="1:61">
      <c r="A910" s="70">
        <f t="shared" si="294"/>
        <v>2.5000000000001688E-3</v>
      </c>
      <c r="B910" s="5">
        <v>-1.89</v>
      </c>
      <c r="C910" s="75">
        <v>3.68</v>
      </c>
      <c r="D910" s="75">
        <v>0.06</v>
      </c>
      <c r="G910" s="20"/>
      <c r="H910" s="85"/>
      <c r="I910" s="21"/>
      <c r="U910" s="20"/>
      <c r="V910" s="20"/>
      <c r="W910" s="21"/>
      <c r="X910" s="21"/>
      <c r="Y910" s="26"/>
      <c r="Z910" s="26"/>
      <c r="AA910" s="65"/>
      <c r="AI910" s="20"/>
      <c r="AJ910" s="20"/>
      <c r="AK910" s="21"/>
      <c r="AO910" s="9"/>
      <c r="AP910" s="38"/>
      <c r="AQ910" s="9"/>
      <c r="AR910" s="9"/>
      <c r="AS910" s="9"/>
      <c r="AT910" s="9"/>
      <c r="AU910" s="9"/>
      <c r="AV910" s="9"/>
      <c r="AW910" s="9"/>
      <c r="AX910" s="9"/>
      <c r="BA910" s="9"/>
      <c r="BB910" s="9"/>
      <c r="BC910" s="9"/>
      <c r="BD910" s="38"/>
      <c r="BE910" s="9"/>
      <c r="BF910" s="9"/>
      <c r="BG910" s="9"/>
      <c r="BH910" s="9"/>
      <c r="BI910" s="9"/>
    </row>
    <row r="911" spans="1:61">
      <c r="A911" s="70">
        <f t="shared" si="294"/>
        <v>2.4999999999999467E-3</v>
      </c>
      <c r="B911" s="5">
        <v>-1.8875</v>
      </c>
      <c r="C911" s="75">
        <v>3.59</v>
      </c>
      <c r="D911" s="75">
        <v>0.06</v>
      </c>
      <c r="G911" s="20"/>
      <c r="H911" s="85"/>
      <c r="I911" s="21"/>
      <c r="U911" s="20"/>
      <c r="V911" s="20"/>
      <c r="W911" s="21"/>
      <c r="X911" s="21"/>
      <c r="Y911" s="26"/>
      <c r="Z911" s="26"/>
      <c r="AA911" s="65"/>
      <c r="AI911" s="20"/>
      <c r="AJ911" s="20"/>
      <c r="AK911" s="21"/>
      <c r="AO911" s="9"/>
      <c r="AP911" s="38"/>
      <c r="AQ911" s="9"/>
      <c r="AR911" s="9"/>
      <c r="AS911" s="9"/>
      <c r="AT911" s="9"/>
      <c r="AU911" s="9"/>
      <c r="AV911" s="9"/>
      <c r="AW911" s="9"/>
      <c r="AX911" s="9"/>
      <c r="BA911" s="9"/>
      <c r="BB911" s="9"/>
      <c r="BC911" s="9"/>
      <c r="BD911" s="38"/>
      <c r="BE911" s="9"/>
      <c r="BF911" s="9"/>
      <c r="BG911" s="9"/>
      <c r="BH911" s="9"/>
      <c r="BI911" s="9"/>
    </row>
    <row r="912" spans="1:61">
      <c r="A912" s="70">
        <f t="shared" si="294"/>
        <v>2.4999999999999467E-3</v>
      </c>
      <c r="B912" s="5">
        <v>-1.885</v>
      </c>
      <c r="C912" s="75">
        <v>3.75</v>
      </c>
      <c r="D912" s="75">
        <v>0.05</v>
      </c>
      <c r="G912" s="20"/>
      <c r="H912" s="85"/>
      <c r="I912" s="21"/>
      <c r="U912" s="20"/>
      <c r="V912" s="20"/>
      <c r="W912" s="21"/>
      <c r="X912" s="21"/>
      <c r="Y912" s="26"/>
      <c r="Z912" s="26"/>
      <c r="AA912" s="65"/>
      <c r="AI912" s="20"/>
      <c r="AJ912" s="20"/>
      <c r="AK912" s="21"/>
      <c r="AO912" s="9"/>
      <c r="AP912" s="38"/>
      <c r="AQ912" s="9"/>
      <c r="AR912" s="9"/>
      <c r="AS912" s="9"/>
      <c r="AT912" s="9"/>
      <c r="AU912" s="9"/>
      <c r="AV912" s="9"/>
      <c r="AW912" s="9"/>
      <c r="AX912" s="9"/>
      <c r="BA912" s="9"/>
      <c r="BB912" s="9"/>
      <c r="BC912" s="9"/>
      <c r="BD912" s="38"/>
      <c r="BE912" s="9"/>
      <c r="BF912" s="9"/>
      <c r="BG912" s="9"/>
      <c r="BH912" s="9"/>
      <c r="BI912" s="9"/>
    </row>
    <row r="913" spans="1:61">
      <c r="A913" s="70">
        <f t="shared" si="294"/>
        <v>2.4999999999999467E-3</v>
      </c>
      <c r="B913" s="5">
        <v>-1.8825000000000001</v>
      </c>
      <c r="C913" s="75">
        <v>3.69</v>
      </c>
      <c r="D913" s="75">
        <v>0.06</v>
      </c>
      <c r="G913" s="20"/>
      <c r="H913" s="85"/>
      <c r="I913" s="21"/>
      <c r="U913" s="20"/>
      <c r="V913" s="20"/>
      <c r="W913" s="21"/>
      <c r="X913" s="21"/>
      <c r="Y913" s="26"/>
      <c r="Z913" s="26"/>
      <c r="AA913" s="65"/>
      <c r="AI913" s="20"/>
      <c r="AJ913" s="20"/>
      <c r="AK913" s="21"/>
      <c r="AO913" s="9"/>
      <c r="AP913" s="38"/>
      <c r="AQ913" s="9"/>
      <c r="AR913" s="9"/>
      <c r="AS913" s="9"/>
      <c r="AT913" s="9"/>
      <c r="AU913" s="9"/>
      <c r="AV913" s="9"/>
      <c r="AW913" s="9"/>
      <c r="AX913" s="9"/>
      <c r="BA913" s="9"/>
      <c r="BB913" s="9"/>
      <c r="BC913" s="9"/>
      <c r="BD913" s="38"/>
      <c r="BE913" s="9"/>
      <c r="BF913" s="9"/>
      <c r="BG913" s="9"/>
      <c r="BH913" s="9"/>
      <c r="BI913" s="9"/>
    </row>
    <row r="914" spans="1:61">
      <c r="A914" s="70">
        <f t="shared" si="294"/>
        <v>2.5000000000001688E-3</v>
      </c>
      <c r="B914" s="5">
        <v>-1.88</v>
      </c>
      <c r="C914" s="75">
        <v>3.77</v>
      </c>
      <c r="D914" s="75">
        <v>0.09</v>
      </c>
      <c r="G914" s="20"/>
      <c r="H914" s="85"/>
      <c r="I914" s="21"/>
      <c r="U914" s="20"/>
      <c r="V914" s="20"/>
      <c r="W914" s="21"/>
      <c r="X914" s="21"/>
      <c r="Y914" s="26"/>
      <c r="Z914" s="26"/>
      <c r="AA914" s="65"/>
      <c r="AI914" s="20"/>
      <c r="AJ914" s="20"/>
      <c r="AK914" s="21"/>
      <c r="AO914" s="9"/>
      <c r="AP914" s="38"/>
      <c r="AQ914" s="9"/>
      <c r="AR914" s="9"/>
      <c r="AS914" s="9"/>
      <c r="AT914" s="9"/>
      <c r="AU914" s="9"/>
      <c r="AV914" s="9"/>
      <c r="AW914" s="9"/>
      <c r="AX914" s="9"/>
      <c r="BA914" s="9"/>
      <c r="BB914" s="9"/>
      <c r="BC914" s="9"/>
      <c r="BD914" s="38"/>
      <c r="BE914" s="9"/>
      <c r="BF914" s="9"/>
      <c r="BG914" s="9"/>
      <c r="BH914" s="9"/>
      <c r="BI914" s="9"/>
    </row>
    <row r="915" spans="1:61">
      <c r="A915" s="70">
        <f t="shared" si="294"/>
        <v>2.4999999999999467E-3</v>
      </c>
      <c r="B915" s="5">
        <v>-1.8774999999999999</v>
      </c>
      <c r="C915" s="75">
        <v>3.73</v>
      </c>
      <c r="D915" s="75">
        <v>0.11</v>
      </c>
      <c r="G915" s="20"/>
      <c r="H915" s="85"/>
      <c r="I915" s="21"/>
      <c r="U915" s="20"/>
      <c r="V915" s="20"/>
      <c r="W915" s="21"/>
      <c r="X915" s="21"/>
      <c r="Y915" s="26"/>
      <c r="Z915" s="26"/>
      <c r="AA915" s="65"/>
      <c r="AI915" s="20"/>
      <c r="AJ915" s="20"/>
      <c r="AK915" s="21"/>
      <c r="AO915" s="9"/>
      <c r="AP915" s="38"/>
      <c r="AQ915" s="9"/>
      <c r="AR915" s="9"/>
      <c r="AS915" s="9"/>
      <c r="AT915" s="9"/>
      <c r="AU915" s="9"/>
      <c r="AV915" s="9"/>
      <c r="AW915" s="9"/>
      <c r="AX915" s="9"/>
      <c r="BA915" s="9"/>
      <c r="BB915" s="9"/>
      <c r="BC915" s="9"/>
      <c r="BD915" s="38"/>
      <c r="BE915" s="9"/>
      <c r="BF915" s="9"/>
      <c r="BG915" s="9"/>
      <c r="BH915" s="9"/>
      <c r="BI915" s="9"/>
    </row>
    <row r="916" spans="1:61">
      <c r="A916" s="70">
        <f t="shared" si="294"/>
        <v>2.4999999999999467E-3</v>
      </c>
      <c r="B916" s="5">
        <v>-1.875</v>
      </c>
      <c r="C916" s="75">
        <v>3.84</v>
      </c>
      <c r="D916" s="75">
        <v>7.0000000000000007E-2</v>
      </c>
      <c r="G916" s="20"/>
      <c r="H916" s="85"/>
      <c r="I916" s="21"/>
      <c r="U916" s="20"/>
      <c r="V916" s="20"/>
      <c r="W916" s="21"/>
      <c r="X916" s="21"/>
      <c r="Y916" s="26"/>
      <c r="Z916" s="26"/>
      <c r="AA916" s="65"/>
      <c r="AI916" s="20"/>
      <c r="AJ916" s="20"/>
      <c r="AK916" s="21"/>
      <c r="AO916" s="9"/>
      <c r="AP916" s="38"/>
      <c r="AQ916" s="9"/>
      <c r="AR916" s="9"/>
      <c r="AS916" s="9"/>
      <c r="AT916" s="9"/>
      <c r="AU916" s="9"/>
      <c r="AV916" s="9"/>
      <c r="AW916" s="9"/>
      <c r="AX916" s="9"/>
      <c r="BA916" s="9"/>
      <c r="BB916" s="9"/>
      <c r="BC916" s="9"/>
      <c r="BD916" s="38"/>
      <c r="BE916" s="9"/>
      <c r="BF916" s="9"/>
      <c r="BG916" s="9"/>
      <c r="BH916" s="9"/>
      <c r="BI916" s="9"/>
    </row>
    <row r="917" spans="1:61">
      <c r="A917" s="70">
        <f t="shared" si="294"/>
        <v>2.4999999999999467E-3</v>
      </c>
      <c r="B917" s="5">
        <v>-1.8725000000000001</v>
      </c>
      <c r="C917" s="75">
        <v>3.83</v>
      </c>
      <c r="D917" s="75">
        <v>0.09</v>
      </c>
      <c r="G917" s="20"/>
      <c r="H917" s="85"/>
      <c r="I917" s="21"/>
      <c r="U917" s="20"/>
      <c r="V917" s="20"/>
      <c r="W917" s="21"/>
      <c r="X917" s="21"/>
      <c r="Y917" s="26"/>
      <c r="Z917" s="26"/>
      <c r="AA917" s="65"/>
      <c r="AI917" s="20"/>
      <c r="AJ917" s="20"/>
      <c r="AK917" s="21"/>
      <c r="AO917" s="9"/>
      <c r="AP917" s="38"/>
      <c r="AQ917" s="9"/>
      <c r="AR917" s="9"/>
      <c r="AS917" s="9"/>
      <c r="AT917" s="9"/>
      <c r="AU917" s="9"/>
      <c r="AV917" s="9"/>
      <c r="AW917" s="9"/>
      <c r="AX917" s="9"/>
      <c r="BA917" s="9"/>
      <c r="BB917" s="9"/>
      <c r="BC917" s="9"/>
      <c r="BD917" s="38"/>
      <c r="BE917" s="9"/>
      <c r="BF917" s="9"/>
      <c r="BG917" s="9"/>
      <c r="BH917" s="9"/>
      <c r="BI917" s="9"/>
    </row>
    <row r="918" spans="1:61">
      <c r="A918" s="70">
        <f t="shared" si="294"/>
        <v>2.4999999999999467E-3</v>
      </c>
      <c r="B918" s="5">
        <v>-1.87</v>
      </c>
      <c r="C918" s="75">
        <v>3.95</v>
      </c>
      <c r="D918" s="75">
        <v>0.11</v>
      </c>
      <c r="G918" s="20"/>
      <c r="H918" s="85"/>
      <c r="I918" s="21"/>
      <c r="U918" s="20"/>
      <c r="V918" s="20"/>
      <c r="W918" s="21"/>
      <c r="X918" s="21"/>
      <c r="Y918" s="26"/>
      <c r="Z918" s="26"/>
      <c r="AA918" s="65"/>
      <c r="AI918" s="20"/>
      <c r="AJ918" s="20"/>
      <c r="AK918" s="21"/>
      <c r="AO918" s="9"/>
      <c r="AP918" s="38"/>
      <c r="AQ918" s="9"/>
      <c r="AR918" s="9"/>
      <c r="AS918" s="9"/>
      <c r="AT918" s="9"/>
      <c r="AU918" s="9"/>
      <c r="AV918" s="9"/>
      <c r="AW918" s="9"/>
      <c r="AX918" s="9"/>
      <c r="BA918" s="9"/>
      <c r="BB918" s="9"/>
      <c r="BC918" s="9"/>
      <c r="BD918" s="38"/>
      <c r="BE918" s="9"/>
      <c r="BF918" s="9"/>
      <c r="BG918" s="9"/>
      <c r="BH918" s="9"/>
      <c r="BI918" s="9"/>
    </row>
    <row r="919" spans="1:61">
      <c r="A919" s="70">
        <f t="shared" si="294"/>
        <v>2.5000000000001688E-3</v>
      </c>
      <c r="B919" s="5">
        <v>-1.8674999999999999</v>
      </c>
      <c r="C919" s="75">
        <v>3.97</v>
      </c>
      <c r="D919" s="75">
        <v>0.06</v>
      </c>
      <c r="G919" s="20"/>
      <c r="H919" s="85"/>
      <c r="I919" s="21"/>
      <c r="U919" s="20"/>
      <c r="V919" s="20"/>
      <c r="W919" s="21"/>
      <c r="X919" s="21"/>
      <c r="Y919" s="26"/>
      <c r="Z919" s="26"/>
      <c r="AA919" s="65"/>
      <c r="AI919" s="20"/>
      <c r="AJ919" s="20"/>
      <c r="AK919" s="21"/>
      <c r="AO919" s="9"/>
      <c r="AP919" s="38"/>
      <c r="AQ919" s="9"/>
      <c r="AR919" s="9"/>
      <c r="AS919" s="9"/>
      <c r="AT919" s="9"/>
      <c r="AU919" s="9"/>
      <c r="AV919" s="9"/>
      <c r="AW919" s="9"/>
      <c r="AX919" s="9"/>
      <c r="BA919" s="9"/>
      <c r="BB919" s="9"/>
      <c r="BC919" s="9"/>
      <c r="BD919" s="38"/>
      <c r="BE919" s="9"/>
      <c r="BF919" s="9"/>
      <c r="BG919" s="9"/>
      <c r="BH919" s="9"/>
      <c r="BI919" s="9"/>
    </row>
    <row r="920" spans="1:61">
      <c r="A920" s="70">
        <f t="shared" si="294"/>
        <v>2.4999999999999467E-3</v>
      </c>
      <c r="B920" s="5">
        <v>-1.865</v>
      </c>
      <c r="C920" s="75">
        <v>4.16</v>
      </c>
      <c r="D920" s="75">
        <v>7.0000000000000007E-2</v>
      </c>
      <c r="G920" s="20"/>
      <c r="H920" s="85"/>
      <c r="I920" s="21"/>
      <c r="U920" s="20"/>
      <c r="V920" s="20"/>
      <c r="W920" s="21"/>
      <c r="X920" s="21"/>
      <c r="Y920" s="26"/>
      <c r="Z920" s="26"/>
      <c r="AA920" s="65"/>
      <c r="AI920" s="20"/>
      <c r="AJ920" s="20"/>
      <c r="AK920" s="21"/>
      <c r="AO920" s="9"/>
      <c r="AP920" s="38"/>
      <c r="AQ920" s="9"/>
      <c r="AR920" s="9"/>
      <c r="AS920" s="9"/>
      <c r="AT920" s="9"/>
      <c r="AU920" s="9"/>
      <c r="AV920" s="9"/>
      <c r="AW920" s="9"/>
      <c r="AX920" s="9"/>
      <c r="BA920" s="9"/>
      <c r="BB920" s="9"/>
      <c r="BC920" s="9"/>
      <c r="BD920" s="38"/>
      <c r="BE920" s="9"/>
      <c r="BF920" s="9"/>
      <c r="BG920" s="9"/>
      <c r="BH920" s="9"/>
      <c r="BI920" s="9"/>
    </row>
    <row r="921" spans="1:61">
      <c r="A921" s="70">
        <f t="shared" si="294"/>
        <v>2.4999999999999467E-3</v>
      </c>
      <c r="B921" s="5">
        <v>-1.8625</v>
      </c>
      <c r="C921" s="75">
        <v>4.1900000000000004</v>
      </c>
      <c r="D921" s="75">
        <v>0.06</v>
      </c>
      <c r="G921" s="20"/>
      <c r="H921" s="85"/>
      <c r="I921" s="21"/>
      <c r="U921" s="20"/>
      <c r="V921" s="20"/>
      <c r="W921" s="21"/>
      <c r="X921" s="21"/>
      <c r="Y921" s="26"/>
      <c r="Z921" s="26"/>
      <c r="AA921" s="65"/>
      <c r="AI921" s="20"/>
      <c r="AJ921" s="20"/>
      <c r="AK921" s="21"/>
      <c r="AO921" s="9"/>
      <c r="AP921" s="38"/>
      <c r="AQ921" s="9"/>
      <c r="AR921" s="9"/>
      <c r="AS921" s="9"/>
      <c r="AT921" s="9"/>
      <c r="AU921" s="9"/>
      <c r="AV921" s="9"/>
      <c r="AW921" s="9"/>
      <c r="AX921" s="9"/>
      <c r="BA921" s="9"/>
      <c r="BB921" s="9"/>
      <c r="BC921" s="9"/>
      <c r="BD921" s="38"/>
      <c r="BE921" s="9"/>
      <c r="BF921" s="9"/>
      <c r="BG921" s="9"/>
      <c r="BH921" s="9"/>
      <c r="BI921" s="9"/>
    </row>
    <row r="922" spans="1:61">
      <c r="A922" s="70">
        <f t="shared" si="294"/>
        <v>2.4999999999999467E-3</v>
      </c>
      <c r="B922" s="5">
        <v>-1.86</v>
      </c>
      <c r="C922" s="75">
        <v>3.89</v>
      </c>
      <c r="D922" s="75">
        <v>0.05</v>
      </c>
      <c r="G922" s="20"/>
      <c r="H922" s="85"/>
      <c r="I922" s="21"/>
      <c r="U922" s="20"/>
      <c r="V922" s="20"/>
      <c r="W922" s="21"/>
      <c r="X922" s="21"/>
      <c r="Y922" s="26"/>
      <c r="Z922" s="26"/>
      <c r="AA922" s="65"/>
      <c r="AI922" s="20"/>
      <c r="AJ922" s="20"/>
      <c r="AK922" s="21"/>
      <c r="AO922" s="9"/>
      <c r="AP922" s="38"/>
      <c r="AQ922" s="9"/>
      <c r="AR922" s="9"/>
      <c r="AS922" s="9"/>
      <c r="AT922" s="9"/>
      <c r="AU922" s="9"/>
      <c r="AV922" s="9"/>
      <c r="AW922" s="9"/>
      <c r="AX922" s="9"/>
      <c r="BA922" s="9"/>
      <c r="BB922" s="9"/>
      <c r="BC922" s="9"/>
      <c r="BD922" s="38"/>
      <c r="BE922" s="9"/>
      <c r="BF922" s="9"/>
      <c r="BG922" s="9"/>
      <c r="BH922" s="9"/>
      <c r="BI922" s="9"/>
    </row>
    <row r="923" spans="1:61">
      <c r="A923" s="70">
        <f t="shared" si="294"/>
        <v>2.5000000000001688E-3</v>
      </c>
      <c r="B923" s="5">
        <v>-1.8574999999999999</v>
      </c>
      <c r="C923" s="75">
        <v>3.64</v>
      </c>
      <c r="D923" s="75">
        <v>7.0000000000000007E-2</v>
      </c>
      <c r="G923" s="20"/>
      <c r="H923" s="85"/>
      <c r="I923" s="21"/>
      <c r="U923" s="20"/>
      <c r="V923" s="20"/>
      <c r="W923" s="21"/>
      <c r="X923" s="21"/>
      <c r="Y923" s="26"/>
      <c r="Z923" s="26"/>
      <c r="AA923" s="65"/>
      <c r="AI923" s="20"/>
      <c r="AJ923" s="20"/>
      <c r="AK923" s="21"/>
      <c r="AO923" s="9"/>
      <c r="AP923" s="38"/>
      <c r="AQ923" s="9"/>
      <c r="AR923" s="9"/>
      <c r="AS923" s="9"/>
      <c r="AT923" s="9"/>
      <c r="AU923" s="9"/>
      <c r="AV923" s="9"/>
      <c r="AW923" s="9"/>
      <c r="AX923" s="9"/>
      <c r="BA923" s="9"/>
      <c r="BB923" s="9"/>
      <c r="BC923" s="9"/>
      <c r="BD923" s="38"/>
      <c r="BE923" s="9"/>
      <c r="BF923" s="9"/>
      <c r="BG923" s="9"/>
      <c r="BH923" s="9"/>
      <c r="BI923" s="9"/>
    </row>
    <row r="924" spans="1:61">
      <c r="A924" s="70">
        <f t="shared" si="294"/>
        <v>2.4999999999999467E-3</v>
      </c>
      <c r="B924" s="5">
        <v>-1.855</v>
      </c>
      <c r="C924" s="75">
        <v>3.56</v>
      </c>
      <c r="D924" s="75">
        <v>7.0000000000000007E-2</v>
      </c>
      <c r="G924" s="20"/>
      <c r="H924" s="85"/>
      <c r="I924" s="21"/>
      <c r="U924" s="20"/>
      <c r="V924" s="20"/>
      <c r="W924" s="21"/>
      <c r="X924" s="21"/>
      <c r="Y924" s="26"/>
      <c r="Z924" s="26"/>
      <c r="AA924" s="65"/>
      <c r="AI924" s="20"/>
      <c r="AJ924" s="20"/>
      <c r="AK924" s="21"/>
      <c r="AO924" s="9"/>
      <c r="AP924" s="38"/>
      <c r="AQ924" s="9"/>
      <c r="AR924" s="9"/>
      <c r="AS924" s="9"/>
      <c r="AT924" s="9"/>
      <c r="AU924" s="9"/>
      <c r="AV924" s="9"/>
      <c r="AW924" s="9"/>
      <c r="AX924" s="9"/>
      <c r="BA924" s="9"/>
      <c r="BB924" s="9"/>
      <c r="BC924" s="9"/>
      <c r="BD924" s="38"/>
      <c r="BE924" s="9"/>
      <c r="BF924" s="9"/>
      <c r="BG924" s="9"/>
      <c r="BH924" s="9"/>
      <c r="BI924" s="9"/>
    </row>
    <row r="925" spans="1:61">
      <c r="A925" s="70">
        <f t="shared" si="294"/>
        <v>2.4999999999999467E-3</v>
      </c>
      <c r="B925" s="5">
        <v>-1.8525</v>
      </c>
      <c r="C925" s="75">
        <v>3.61</v>
      </c>
      <c r="D925" s="75">
        <v>0.06</v>
      </c>
      <c r="G925" s="20"/>
      <c r="H925" s="85"/>
      <c r="I925" s="21"/>
      <c r="U925" s="20"/>
      <c r="V925" s="20"/>
      <c r="W925" s="21"/>
      <c r="X925" s="21"/>
      <c r="Y925" s="26"/>
      <c r="Z925" s="26"/>
      <c r="AA925" s="65"/>
      <c r="AI925" s="20"/>
      <c r="AJ925" s="20"/>
      <c r="AK925" s="21"/>
      <c r="AO925" s="9"/>
      <c r="AP925" s="38"/>
      <c r="AQ925" s="9"/>
      <c r="AR925" s="9"/>
      <c r="AS925" s="9"/>
      <c r="AT925" s="9"/>
      <c r="AU925" s="9"/>
      <c r="AV925" s="9"/>
      <c r="AW925" s="9"/>
      <c r="AX925" s="9"/>
      <c r="BA925" s="9"/>
      <c r="BB925" s="9"/>
      <c r="BC925" s="9"/>
      <c r="BD925" s="38"/>
      <c r="BE925" s="9"/>
      <c r="BF925" s="9"/>
      <c r="BG925" s="9"/>
      <c r="BH925" s="9"/>
      <c r="BI925" s="9"/>
    </row>
    <row r="926" spans="1:61">
      <c r="A926" s="70">
        <f t="shared" si="294"/>
        <v>2.4999999999999467E-3</v>
      </c>
      <c r="B926" s="5">
        <v>-1.85</v>
      </c>
      <c r="C926" s="75">
        <v>3.62</v>
      </c>
      <c r="D926" s="75">
        <v>0.11</v>
      </c>
      <c r="G926" s="20"/>
      <c r="H926" s="85"/>
      <c r="I926" s="21"/>
      <c r="U926" s="20"/>
      <c r="V926" s="20"/>
      <c r="W926" s="21"/>
      <c r="X926" s="21"/>
      <c r="Y926" s="26"/>
      <c r="Z926" s="26"/>
      <c r="AA926" s="65"/>
      <c r="AI926" s="20"/>
      <c r="AJ926" s="20"/>
      <c r="AK926" s="21"/>
      <c r="AO926" s="9"/>
      <c r="AP926" s="38"/>
      <c r="AQ926" s="9"/>
      <c r="AR926" s="9"/>
      <c r="AS926" s="9"/>
      <c r="AT926" s="9"/>
      <c r="AU926" s="9"/>
      <c r="AV926" s="9"/>
      <c r="AW926" s="9"/>
      <c r="AX926" s="9"/>
      <c r="BA926" s="9"/>
      <c r="BB926" s="9"/>
      <c r="BC926" s="9"/>
      <c r="BD926" s="38"/>
      <c r="BE926" s="9"/>
      <c r="BF926" s="9"/>
      <c r="BG926" s="9"/>
      <c r="BH926" s="9"/>
      <c r="BI926" s="9"/>
    </row>
    <row r="927" spans="1:61">
      <c r="A927" s="70">
        <f t="shared" si="294"/>
        <v>2.5000000000001688E-3</v>
      </c>
      <c r="B927" s="5">
        <v>-1.8474999999999999</v>
      </c>
      <c r="C927" s="75">
        <v>3.8</v>
      </c>
      <c r="D927" s="75">
        <v>0.08</v>
      </c>
      <c r="G927" s="20"/>
      <c r="H927" s="85"/>
      <c r="I927" s="21"/>
      <c r="U927" s="20"/>
      <c r="V927" s="20"/>
      <c r="W927" s="21"/>
      <c r="X927" s="21"/>
      <c r="Y927" s="26"/>
      <c r="Z927" s="26"/>
      <c r="AA927" s="65"/>
      <c r="AI927" s="20"/>
      <c r="AJ927" s="20"/>
      <c r="AK927" s="21"/>
      <c r="AO927" s="9"/>
      <c r="AP927" s="38"/>
      <c r="AQ927" s="9"/>
      <c r="AR927" s="9"/>
      <c r="AS927" s="9"/>
      <c r="AT927" s="9"/>
      <c r="AU927" s="9"/>
      <c r="AV927" s="9"/>
      <c r="AW927" s="9"/>
      <c r="AX927" s="9"/>
      <c r="BA927" s="9"/>
      <c r="BB927" s="9"/>
      <c r="BC927" s="9"/>
      <c r="BD927" s="38"/>
      <c r="BE927" s="9"/>
      <c r="BF927" s="9"/>
      <c r="BG927" s="9"/>
      <c r="BH927" s="9"/>
      <c r="BI927" s="9"/>
    </row>
    <row r="928" spans="1:61">
      <c r="A928" s="70">
        <f t="shared" si="294"/>
        <v>2.4999999999999467E-3</v>
      </c>
      <c r="B928" s="5">
        <v>-1.845</v>
      </c>
      <c r="C928" s="75">
        <v>3.61</v>
      </c>
      <c r="D928" s="75">
        <v>0.1</v>
      </c>
      <c r="G928" s="20"/>
      <c r="H928" s="85"/>
      <c r="I928" s="21"/>
      <c r="U928" s="20"/>
      <c r="V928" s="20"/>
      <c r="W928" s="21"/>
      <c r="X928" s="21"/>
      <c r="Y928" s="26"/>
      <c r="Z928" s="26"/>
      <c r="AA928" s="65"/>
      <c r="AI928" s="20"/>
      <c r="AJ928" s="20"/>
      <c r="AK928" s="21"/>
      <c r="AO928" s="9"/>
      <c r="AP928" s="38"/>
      <c r="AQ928" s="9"/>
      <c r="AR928" s="9"/>
      <c r="AS928" s="9"/>
      <c r="AT928" s="9"/>
      <c r="AU928" s="9"/>
      <c r="AV928" s="9"/>
      <c r="AW928" s="9"/>
      <c r="AX928" s="9"/>
      <c r="BA928" s="9"/>
      <c r="BB928" s="9"/>
      <c r="BC928" s="9"/>
      <c r="BD928" s="38"/>
      <c r="BE928" s="9"/>
      <c r="BF928" s="9"/>
      <c r="BG928" s="9"/>
      <c r="BH928" s="9"/>
      <c r="BI928" s="9"/>
    </row>
    <row r="929" spans="1:61">
      <c r="A929" s="70">
        <f t="shared" si="294"/>
        <v>2.4999999999999467E-3</v>
      </c>
      <c r="B929" s="5">
        <v>-1.8425</v>
      </c>
      <c r="C929" s="75">
        <v>3.57</v>
      </c>
      <c r="D929" s="75">
        <v>0.1</v>
      </c>
      <c r="G929" s="20"/>
      <c r="H929" s="85"/>
      <c r="I929" s="21"/>
      <c r="U929" s="20"/>
      <c r="V929" s="20"/>
      <c r="W929" s="21"/>
      <c r="X929" s="21"/>
      <c r="Y929" s="26"/>
      <c r="Z929" s="26"/>
      <c r="AA929" s="65"/>
      <c r="AI929" s="20"/>
      <c r="AJ929" s="20"/>
      <c r="AK929" s="21"/>
      <c r="AO929" s="9"/>
      <c r="AP929" s="38"/>
      <c r="AQ929" s="9"/>
      <c r="AR929" s="9"/>
      <c r="AS929" s="9"/>
      <c r="AT929" s="9"/>
      <c r="AU929" s="9"/>
      <c r="AV929" s="9"/>
      <c r="AW929" s="9"/>
      <c r="AX929" s="9"/>
      <c r="BA929" s="9"/>
      <c r="BB929" s="9"/>
      <c r="BC929" s="9"/>
      <c r="BD929" s="38"/>
      <c r="BE929" s="9"/>
      <c r="BF929" s="9"/>
      <c r="BG929" s="9"/>
      <c r="BH929" s="9"/>
      <c r="BI929" s="9"/>
    </row>
    <row r="930" spans="1:61">
      <c r="A930" s="70">
        <f t="shared" si="294"/>
        <v>2.4999999999999467E-3</v>
      </c>
      <c r="B930" s="5">
        <v>-1.84</v>
      </c>
      <c r="C930" s="75">
        <v>3.57</v>
      </c>
      <c r="D930" s="75">
        <v>0.06</v>
      </c>
      <c r="G930" s="20"/>
      <c r="H930" s="85"/>
      <c r="I930" s="21"/>
      <c r="U930" s="20"/>
      <c r="V930" s="20"/>
      <c r="W930" s="21"/>
      <c r="X930" s="21"/>
      <c r="Y930" s="26"/>
      <c r="Z930" s="26"/>
      <c r="AA930" s="65"/>
      <c r="AI930" s="20"/>
      <c r="AJ930" s="20"/>
      <c r="AK930" s="21"/>
      <c r="AO930" s="9"/>
      <c r="AP930" s="38"/>
      <c r="AQ930" s="9"/>
      <c r="AR930" s="9"/>
      <c r="AS930" s="9"/>
      <c r="AT930" s="9"/>
      <c r="AU930" s="9"/>
      <c r="AV930" s="9"/>
      <c r="AW930" s="9"/>
      <c r="AX930" s="9"/>
      <c r="BA930" s="9"/>
      <c r="BB930" s="9"/>
      <c r="BC930" s="9"/>
      <c r="BD930" s="38"/>
      <c r="BE930" s="9"/>
      <c r="BF930" s="9"/>
      <c r="BG930" s="9"/>
      <c r="BH930" s="9"/>
      <c r="BI930" s="9"/>
    </row>
    <row r="931" spans="1:61">
      <c r="A931" s="70">
        <f t="shared" si="294"/>
        <v>2.5000000000001688E-3</v>
      </c>
      <c r="B931" s="5">
        <v>-1.8374999999999999</v>
      </c>
      <c r="C931" s="75">
        <v>3.57</v>
      </c>
      <c r="D931" s="75">
        <v>0.06</v>
      </c>
      <c r="G931" s="20"/>
      <c r="H931" s="85"/>
      <c r="I931" s="21"/>
      <c r="U931" s="20"/>
      <c r="V931" s="20"/>
      <c r="W931" s="21"/>
      <c r="X931" s="21"/>
      <c r="Y931" s="26"/>
      <c r="Z931" s="26"/>
      <c r="AA931" s="65"/>
      <c r="AI931" s="20"/>
      <c r="AJ931" s="20"/>
      <c r="AK931" s="21"/>
      <c r="AO931" s="9"/>
      <c r="AP931" s="38"/>
      <c r="AQ931" s="9"/>
      <c r="AR931" s="9"/>
      <c r="AS931" s="9"/>
      <c r="AT931" s="9"/>
      <c r="AU931" s="9"/>
      <c r="AV931" s="9"/>
      <c r="AW931" s="9"/>
      <c r="AX931" s="9"/>
      <c r="BA931" s="9"/>
      <c r="BB931" s="9"/>
      <c r="BC931" s="9"/>
      <c r="BD931" s="38"/>
      <c r="BE931" s="9"/>
      <c r="BF931" s="9"/>
      <c r="BG931" s="9"/>
      <c r="BH931" s="9"/>
      <c r="BI931" s="9"/>
    </row>
    <row r="932" spans="1:61">
      <c r="A932" s="70">
        <f t="shared" si="294"/>
        <v>2.4999999999999467E-3</v>
      </c>
      <c r="B932" s="5">
        <v>-1.835</v>
      </c>
      <c r="C932" s="75">
        <v>3.68</v>
      </c>
      <c r="D932" s="75">
        <v>7.0000000000000007E-2</v>
      </c>
      <c r="G932" s="20"/>
      <c r="H932" s="85"/>
      <c r="I932" s="21"/>
      <c r="U932" s="20"/>
      <c r="V932" s="20"/>
      <c r="W932" s="21"/>
      <c r="X932" s="21"/>
      <c r="Y932" s="26"/>
      <c r="Z932" s="26"/>
      <c r="AA932" s="65"/>
      <c r="AI932" s="20"/>
      <c r="AJ932" s="20"/>
      <c r="AK932" s="21"/>
      <c r="AO932" s="9"/>
      <c r="AP932" s="38"/>
      <c r="AQ932" s="9"/>
      <c r="AR932" s="9"/>
      <c r="AS932" s="9"/>
      <c r="AT932" s="9"/>
      <c r="AU932" s="9"/>
      <c r="AV932" s="9"/>
      <c r="AW932" s="9"/>
      <c r="AX932" s="9"/>
      <c r="BA932" s="9"/>
      <c r="BB932" s="9"/>
      <c r="BC932" s="9"/>
      <c r="BD932" s="38"/>
      <c r="BE932" s="9"/>
      <c r="BF932" s="9"/>
      <c r="BG932" s="9"/>
      <c r="BH932" s="9"/>
      <c r="BI932" s="9"/>
    </row>
    <row r="933" spans="1:61">
      <c r="A933" s="70">
        <f t="shared" si="294"/>
        <v>2.4999999999999467E-3</v>
      </c>
      <c r="B933" s="5">
        <v>-1.8325</v>
      </c>
      <c r="C933" s="75">
        <v>3.63</v>
      </c>
      <c r="D933" s="75">
        <v>7.0000000000000007E-2</v>
      </c>
      <c r="G933" s="20"/>
      <c r="H933" s="85"/>
      <c r="I933" s="21"/>
      <c r="U933" s="20"/>
      <c r="V933" s="20"/>
      <c r="W933" s="21"/>
      <c r="X933" s="21"/>
      <c r="Y933" s="26"/>
      <c r="Z933" s="26"/>
      <c r="AA933" s="65"/>
      <c r="AI933" s="20"/>
      <c r="AJ933" s="20"/>
      <c r="AK933" s="21"/>
      <c r="AO933" s="9"/>
      <c r="AP933" s="38"/>
      <c r="AQ933" s="9"/>
      <c r="AR933" s="9"/>
      <c r="AS933" s="9"/>
      <c r="AT933" s="9"/>
      <c r="AU933" s="9"/>
      <c r="AV933" s="9"/>
      <c r="AW933" s="9"/>
      <c r="AX933" s="9"/>
      <c r="BA933" s="9"/>
      <c r="BB933" s="9"/>
      <c r="BC933" s="9"/>
      <c r="BD933" s="38"/>
      <c r="BE933" s="9"/>
      <c r="BF933" s="9"/>
      <c r="BG933" s="9"/>
      <c r="BH933" s="9"/>
      <c r="BI933" s="9"/>
    </row>
    <row r="934" spans="1:61">
      <c r="A934" s="70">
        <f t="shared" si="294"/>
        <v>2.4999999999999467E-3</v>
      </c>
      <c r="B934" s="5">
        <v>-1.83</v>
      </c>
      <c r="C934" s="75">
        <v>3.42</v>
      </c>
      <c r="D934" s="75">
        <v>0.08</v>
      </c>
      <c r="G934" s="20"/>
      <c r="H934" s="85"/>
      <c r="I934" s="21"/>
      <c r="U934" s="20"/>
      <c r="V934" s="20"/>
      <c r="W934" s="21"/>
      <c r="X934" s="21"/>
      <c r="Y934" s="26"/>
      <c r="Z934" s="26"/>
      <c r="AA934" s="65"/>
      <c r="AI934" s="20"/>
      <c r="AJ934" s="20"/>
      <c r="AK934" s="21"/>
      <c r="AO934" s="9"/>
      <c r="AP934" s="38"/>
      <c r="AQ934" s="9"/>
      <c r="AR934" s="9"/>
      <c r="AS934" s="9"/>
      <c r="AT934" s="9"/>
      <c r="AU934" s="9"/>
      <c r="AV934" s="9"/>
      <c r="AW934" s="9"/>
      <c r="AX934" s="9"/>
      <c r="BA934" s="9"/>
      <c r="BB934" s="9"/>
      <c r="BC934" s="9"/>
      <c r="BD934" s="38"/>
      <c r="BE934" s="9"/>
      <c r="BF934" s="9"/>
      <c r="BG934" s="9"/>
      <c r="BH934" s="9"/>
      <c r="BI934" s="9"/>
    </row>
    <row r="935" spans="1:61">
      <c r="A935" s="70">
        <f t="shared" si="294"/>
        <v>2.5000000000001688E-3</v>
      </c>
      <c r="B935" s="5">
        <v>-1.8274999999999999</v>
      </c>
      <c r="C935" s="75">
        <v>3.65</v>
      </c>
      <c r="D935" s="75">
        <v>0.04</v>
      </c>
      <c r="G935" s="20"/>
      <c r="H935" s="85"/>
      <c r="I935" s="21"/>
      <c r="U935" s="20"/>
      <c r="V935" s="20"/>
      <c r="W935" s="21"/>
      <c r="X935" s="21"/>
      <c r="Y935" s="26"/>
      <c r="Z935" s="26"/>
      <c r="AA935" s="65"/>
      <c r="AI935" s="20"/>
      <c r="AJ935" s="20"/>
      <c r="AK935" s="21"/>
      <c r="AO935" s="9"/>
      <c r="AP935" s="38"/>
      <c r="AQ935" s="9"/>
      <c r="AR935" s="9"/>
      <c r="AS935" s="9"/>
      <c r="AT935" s="9"/>
      <c r="AU935" s="9"/>
      <c r="AV935" s="9"/>
      <c r="AW935" s="9"/>
      <c r="AX935" s="9"/>
      <c r="BA935" s="9"/>
      <c r="BB935" s="9"/>
      <c r="BC935" s="9"/>
      <c r="BD935" s="38"/>
      <c r="BE935" s="9"/>
      <c r="BF935" s="9"/>
      <c r="BG935" s="9"/>
      <c r="BH935" s="9"/>
      <c r="BI935" s="9"/>
    </row>
    <row r="936" spans="1:61">
      <c r="A936" s="70">
        <f t="shared" si="294"/>
        <v>2.4999999999999467E-3</v>
      </c>
      <c r="B936" s="5">
        <v>-1.825</v>
      </c>
      <c r="C936" s="75">
        <v>3.72</v>
      </c>
      <c r="D936" s="75">
        <v>7.0000000000000007E-2</v>
      </c>
      <c r="G936" s="20"/>
      <c r="H936" s="85"/>
      <c r="I936" s="21"/>
      <c r="U936" s="20"/>
      <c r="V936" s="20"/>
      <c r="W936" s="21"/>
      <c r="X936" s="21"/>
      <c r="Y936" s="26"/>
      <c r="Z936" s="26"/>
      <c r="AA936" s="65"/>
      <c r="AI936" s="20"/>
      <c r="AJ936" s="20"/>
      <c r="AK936" s="21"/>
      <c r="AO936" s="9"/>
      <c r="AP936" s="38"/>
      <c r="AQ936" s="9"/>
      <c r="AR936" s="9"/>
      <c r="AS936" s="9"/>
      <c r="AT936" s="9"/>
      <c r="AU936" s="9"/>
      <c r="AV936" s="9"/>
      <c r="AW936" s="9"/>
      <c r="AX936" s="9"/>
      <c r="BA936" s="9"/>
      <c r="BB936" s="9"/>
      <c r="BC936" s="9"/>
      <c r="BD936" s="38"/>
      <c r="BE936" s="9"/>
      <c r="BF936" s="9"/>
      <c r="BG936" s="9"/>
      <c r="BH936" s="9"/>
      <c r="BI936" s="9"/>
    </row>
    <row r="937" spans="1:61">
      <c r="A937" s="70">
        <f t="shared" si="294"/>
        <v>2.4999999999999467E-3</v>
      </c>
      <c r="B937" s="5">
        <v>-1.8225</v>
      </c>
      <c r="C937" s="75">
        <v>3.73</v>
      </c>
      <c r="D937" s="75">
        <v>0.08</v>
      </c>
      <c r="G937" s="20"/>
      <c r="H937" s="85"/>
      <c r="I937" s="21"/>
      <c r="U937" s="20"/>
      <c r="V937" s="20"/>
      <c r="W937" s="21"/>
      <c r="X937" s="21"/>
      <c r="Y937" s="26"/>
      <c r="Z937" s="26"/>
      <c r="AA937" s="65"/>
      <c r="AI937" s="20"/>
      <c r="AJ937" s="20"/>
      <c r="AK937" s="21"/>
      <c r="AO937" s="9"/>
      <c r="AP937" s="38"/>
      <c r="AQ937" s="9"/>
      <c r="AR937" s="9"/>
      <c r="AS937" s="9"/>
      <c r="AT937" s="9"/>
      <c r="AU937" s="9"/>
      <c r="AV937" s="9"/>
      <c r="AW937" s="9"/>
      <c r="AX937" s="9"/>
      <c r="BA937" s="9"/>
      <c r="BB937" s="9"/>
      <c r="BC937" s="9"/>
      <c r="BD937" s="38"/>
      <c r="BE937" s="9"/>
      <c r="BF937" s="9"/>
      <c r="BG937" s="9"/>
      <c r="BH937" s="9"/>
      <c r="BI937" s="9"/>
    </row>
    <row r="938" spans="1:61">
      <c r="A938" s="70">
        <f t="shared" si="294"/>
        <v>2.4999999999999467E-3</v>
      </c>
      <c r="B938" s="5">
        <v>-1.82</v>
      </c>
      <c r="C938" s="75">
        <v>3.82</v>
      </c>
      <c r="D938" s="75">
        <v>0.08</v>
      </c>
      <c r="G938" s="20"/>
      <c r="H938" s="85"/>
      <c r="I938" s="21"/>
      <c r="U938" s="20"/>
      <c r="V938" s="20"/>
      <c r="W938" s="21"/>
      <c r="X938" s="21"/>
      <c r="Y938" s="26"/>
      <c r="Z938" s="26"/>
      <c r="AA938" s="65"/>
      <c r="AI938" s="20"/>
      <c r="AJ938" s="20"/>
      <c r="AK938" s="21"/>
      <c r="AO938" s="9"/>
      <c r="AP938" s="38"/>
      <c r="AQ938" s="9"/>
      <c r="AR938" s="9"/>
      <c r="AS938" s="9"/>
      <c r="AT938" s="9"/>
      <c r="AU938" s="9"/>
      <c r="AV938" s="9"/>
      <c r="AW938" s="9"/>
      <c r="AX938" s="9"/>
      <c r="BA938" s="9"/>
      <c r="BB938" s="9"/>
      <c r="BC938" s="9"/>
      <c r="BD938" s="38"/>
      <c r="BE938" s="9"/>
      <c r="BF938" s="9"/>
      <c r="BG938" s="9"/>
      <c r="BH938" s="9"/>
      <c r="BI938" s="9"/>
    </row>
    <row r="939" spans="1:61">
      <c r="A939" s="70">
        <f t="shared" si="294"/>
        <v>2.5000000000001688E-3</v>
      </c>
      <c r="B939" s="5">
        <v>-1.8174999999999999</v>
      </c>
      <c r="C939" s="75">
        <v>3.98</v>
      </c>
      <c r="D939" s="75">
        <v>0.06</v>
      </c>
      <c r="G939" s="20"/>
      <c r="H939" s="85"/>
      <c r="I939" s="21"/>
      <c r="U939" s="20"/>
      <c r="V939" s="20"/>
      <c r="W939" s="21"/>
      <c r="X939" s="21"/>
      <c r="Y939" s="26"/>
      <c r="Z939" s="26"/>
      <c r="AA939" s="65"/>
      <c r="AI939" s="20"/>
      <c r="AJ939" s="20"/>
      <c r="AK939" s="21"/>
      <c r="AO939" s="9"/>
      <c r="AP939" s="38"/>
      <c r="AQ939" s="9"/>
      <c r="AR939" s="9"/>
      <c r="AS939" s="9"/>
      <c r="AT939" s="9"/>
      <c r="AU939" s="9"/>
      <c r="AV939" s="9"/>
      <c r="AW939" s="9"/>
      <c r="AX939" s="9"/>
      <c r="BA939" s="9"/>
      <c r="BB939" s="9"/>
      <c r="BC939" s="9"/>
      <c r="BD939" s="38"/>
      <c r="BE939" s="9"/>
      <c r="BF939" s="9"/>
      <c r="BG939" s="9"/>
      <c r="BH939" s="9"/>
      <c r="BI939" s="9"/>
    </row>
    <row r="940" spans="1:61">
      <c r="A940" s="70">
        <f t="shared" si="294"/>
        <v>2.4999999999999467E-3</v>
      </c>
      <c r="B940" s="5">
        <v>-1.8149999999999999</v>
      </c>
      <c r="C940" s="75">
        <v>3.61</v>
      </c>
      <c r="D940" s="75">
        <v>0.06</v>
      </c>
      <c r="G940" s="20"/>
      <c r="H940" s="85"/>
      <c r="I940" s="21"/>
      <c r="U940" s="20"/>
      <c r="V940" s="20"/>
      <c r="W940" s="21"/>
      <c r="X940" s="21"/>
      <c r="Y940" s="26"/>
      <c r="Z940" s="26"/>
      <c r="AA940" s="65"/>
      <c r="AI940" s="20"/>
      <c r="AJ940" s="20"/>
      <c r="AK940" s="21"/>
      <c r="AO940" s="9"/>
      <c r="AP940" s="38"/>
      <c r="AQ940" s="9"/>
      <c r="AR940" s="9"/>
      <c r="AS940" s="9"/>
      <c r="AT940" s="9"/>
      <c r="AU940" s="9"/>
      <c r="AV940" s="9"/>
      <c r="AW940" s="9"/>
      <c r="AX940" s="9"/>
      <c r="BA940" s="9"/>
      <c r="BB940" s="9"/>
      <c r="BC940" s="9"/>
      <c r="BD940" s="38"/>
      <c r="BE940" s="9"/>
      <c r="BF940" s="9"/>
      <c r="BG940" s="9"/>
      <c r="BH940" s="9"/>
      <c r="BI940" s="9"/>
    </row>
    <row r="941" spans="1:61">
      <c r="A941" s="70">
        <f t="shared" si="294"/>
        <v>2.4999999999999467E-3</v>
      </c>
      <c r="B941" s="5">
        <v>-1.8125</v>
      </c>
      <c r="C941" s="75">
        <v>3.68</v>
      </c>
      <c r="D941" s="75">
        <v>0.06</v>
      </c>
      <c r="G941" s="20"/>
      <c r="H941" s="85"/>
      <c r="I941" s="21"/>
      <c r="U941" s="20"/>
      <c r="V941" s="20"/>
      <c r="W941" s="21"/>
      <c r="X941" s="21"/>
      <c r="Y941" s="26"/>
      <c r="Z941" s="26"/>
      <c r="AA941" s="65"/>
      <c r="AI941" s="20"/>
      <c r="AJ941" s="20"/>
      <c r="AK941" s="21"/>
      <c r="AO941" s="9"/>
      <c r="AP941" s="38"/>
      <c r="AQ941" s="9"/>
      <c r="AR941" s="9"/>
      <c r="AS941" s="9"/>
      <c r="AT941" s="9"/>
      <c r="AU941" s="9"/>
      <c r="AV941" s="9"/>
      <c r="AW941" s="9"/>
      <c r="AX941" s="9"/>
      <c r="BA941" s="9"/>
      <c r="BB941" s="9"/>
      <c r="BC941" s="9"/>
      <c r="BD941" s="38"/>
      <c r="BE941" s="9"/>
      <c r="BF941" s="9"/>
      <c r="BG941" s="9"/>
      <c r="BH941" s="9"/>
      <c r="BI941" s="9"/>
    </row>
    <row r="942" spans="1:61">
      <c r="A942" s="70">
        <f t="shared" si="294"/>
        <v>2.4999999999999467E-3</v>
      </c>
      <c r="B942" s="5">
        <v>-1.81</v>
      </c>
      <c r="C942" s="75">
        <v>3.52</v>
      </c>
      <c r="D942" s="75">
        <v>0.06</v>
      </c>
      <c r="G942" s="20"/>
      <c r="H942" s="85"/>
      <c r="I942" s="21"/>
      <c r="U942" s="20"/>
      <c r="V942" s="20"/>
      <c r="W942" s="21"/>
      <c r="X942" s="21"/>
      <c r="Y942" s="26"/>
      <c r="Z942" s="26"/>
      <c r="AA942" s="65"/>
      <c r="AI942" s="20"/>
      <c r="AJ942" s="20"/>
      <c r="AK942" s="21"/>
      <c r="AO942" s="9"/>
      <c r="AP942" s="38"/>
      <c r="AQ942" s="9"/>
      <c r="AR942" s="9"/>
      <c r="AS942" s="9"/>
      <c r="AT942" s="9"/>
      <c r="AU942" s="9"/>
      <c r="AV942" s="9"/>
      <c r="AW942" s="9"/>
      <c r="AX942" s="9"/>
      <c r="BA942" s="9"/>
      <c r="BB942" s="9"/>
      <c r="BC942" s="9"/>
      <c r="BD942" s="38"/>
      <c r="BE942" s="9"/>
      <c r="BF942" s="9"/>
      <c r="BG942" s="9"/>
      <c r="BH942" s="9"/>
      <c r="BI942" s="9"/>
    </row>
    <row r="943" spans="1:61">
      <c r="A943" s="70">
        <f t="shared" si="294"/>
        <v>2.4999999999999467E-3</v>
      </c>
      <c r="B943" s="5">
        <v>-1.8075000000000001</v>
      </c>
      <c r="C943" s="75">
        <v>3.66</v>
      </c>
      <c r="D943" s="75">
        <v>7.0000000000000007E-2</v>
      </c>
      <c r="G943" s="20"/>
      <c r="H943" s="85"/>
      <c r="I943" s="21"/>
      <c r="U943" s="20"/>
      <c r="V943" s="20"/>
      <c r="W943" s="21"/>
      <c r="X943" s="21"/>
      <c r="Y943" s="26"/>
      <c r="Z943" s="26"/>
      <c r="AA943" s="65"/>
      <c r="AI943" s="20"/>
      <c r="AJ943" s="20"/>
      <c r="AK943" s="21"/>
      <c r="AO943" s="9"/>
      <c r="AP943" s="38"/>
      <c r="AQ943" s="9"/>
      <c r="AR943" s="9"/>
      <c r="AS943" s="9"/>
      <c r="AT943" s="9"/>
      <c r="AU943" s="9"/>
      <c r="AV943" s="9"/>
      <c r="AW943" s="9"/>
      <c r="AX943" s="9"/>
      <c r="BA943" s="9"/>
      <c r="BB943" s="9"/>
      <c r="BC943" s="9"/>
      <c r="BD943" s="38"/>
      <c r="BE943" s="9"/>
      <c r="BF943" s="9"/>
      <c r="BG943" s="9"/>
      <c r="BH943" s="9"/>
      <c r="BI943" s="9"/>
    </row>
    <row r="944" spans="1:61">
      <c r="A944" s="70">
        <f t="shared" si="294"/>
        <v>2.5000000000001688E-3</v>
      </c>
      <c r="B944" s="5">
        <v>-1.8049999999999999</v>
      </c>
      <c r="C944" s="75">
        <v>3.68</v>
      </c>
      <c r="D944" s="75">
        <v>0.04</v>
      </c>
      <c r="G944" s="20"/>
      <c r="H944" s="85"/>
      <c r="I944" s="21"/>
      <c r="U944" s="20"/>
      <c r="V944" s="20"/>
      <c r="W944" s="21"/>
      <c r="X944" s="21"/>
      <c r="Y944" s="26"/>
      <c r="Z944" s="26"/>
      <c r="AA944" s="65"/>
      <c r="AI944" s="20"/>
      <c r="AJ944" s="20"/>
      <c r="AK944" s="21"/>
      <c r="AO944" s="9"/>
      <c r="AP944" s="38"/>
      <c r="AQ944" s="9"/>
      <c r="AR944" s="9"/>
      <c r="AS944" s="9"/>
      <c r="AT944" s="9"/>
      <c r="AU944" s="9"/>
      <c r="AV944" s="9"/>
      <c r="AW944" s="9"/>
      <c r="AX944" s="9"/>
      <c r="BA944" s="9"/>
      <c r="BB944" s="9"/>
      <c r="BC944" s="9"/>
      <c r="BD944" s="38"/>
      <c r="BE944" s="9"/>
      <c r="BF944" s="9"/>
      <c r="BG944" s="9"/>
      <c r="BH944" s="9"/>
      <c r="BI944" s="9"/>
    </row>
    <row r="945" spans="1:61">
      <c r="A945" s="70">
        <f t="shared" si="294"/>
        <v>2.4999999999999467E-3</v>
      </c>
      <c r="B945" s="5">
        <v>-1.8025</v>
      </c>
      <c r="C945" s="75">
        <v>3.8</v>
      </c>
      <c r="D945" s="75">
        <v>0.05</v>
      </c>
      <c r="G945" s="20"/>
      <c r="H945" s="85"/>
      <c r="I945" s="21"/>
      <c r="U945" s="20"/>
      <c r="V945" s="20"/>
      <c r="W945" s="21"/>
      <c r="X945" s="21"/>
      <c r="Y945" s="26"/>
      <c r="Z945" s="26"/>
      <c r="AA945" s="65"/>
      <c r="AI945" s="20"/>
      <c r="AJ945" s="20"/>
      <c r="AK945" s="21"/>
      <c r="AO945" s="9"/>
      <c r="AP945" s="38"/>
      <c r="AQ945" s="9"/>
      <c r="AR945" s="9"/>
      <c r="AS945" s="9"/>
      <c r="AT945" s="9"/>
      <c r="AU945" s="9"/>
      <c r="AV945" s="9"/>
      <c r="AW945" s="9"/>
      <c r="AX945" s="9"/>
      <c r="BA945" s="9"/>
      <c r="BB945" s="9"/>
      <c r="BC945" s="9"/>
      <c r="BD945" s="38"/>
      <c r="BE945" s="9"/>
      <c r="BF945" s="9"/>
      <c r="BG945" s="9"/>
      <c r="BH945" s="9"/>
      <c r="BI945" s="9"/>
    </row>
    <row r="946" spans="1:61">
      <c r="A946" s="70">
        <f t="shared" si="294"/>
        <v>2.4999999999999467E-3</v>
      </c>
      <c r="B946" s="5">
        <v>-1.8</v>
      </c>
      <c r="C946" s="75">
        <v>3.95</v>
      </c>
      <c r="D946" s="75">
        <v>0.04</v>
      </c>
      <c r="G946" s="20"/>
      <c r="H946" s="85"/>
      <c r="I946" s="21"/>
      <c r="U946" s="20"/>
      <c r="V946" s="20"/>
      <c r="W946" s="21"/>
      <c r="X946" s="21"/>
      <c r="Y946" s="26"/>
      <c r="Z946" s="26"/>
      <c r="AA946" s="65"/>
      <c r="AI946" s="20"/>
      <c r="AJ946" s="20"/>
      <c r="AK946" s="21"/>
      <c r="AO946" s="9"/>
      <c r="AP946" s="38"/>
      <c r="AQ946" s="9"/>
      <c r="AR946" s="9"/>
      <c r="AS946" s="9"/>
      <c r="AT946" s="9"/>
      <c r="AU946" s="9"/>
      <c r="AV946" s="9"/>
      <c r="AW946" s="9"/>
      <c r="AX946" s="9"/>
      <c r="BA946" s="9"/>
      <c r="BB946" s="9"/>
      <c r="BC946" s="9"/>
      <c r="BD946" s="38"/>
      <c r="BE946" s="9"/>
      <c r="BF946" s="9"/>
      <c r="BG946" s="9"/>
      <c r="BH946" s="9"/>
      <c r="BI946" s="9"/>
    </row>
    <row r="947" spans="1:61">
      <c r="A947" s="70">
        <f t="shared" si="294"/>
        <v>2.4999999999999467E-3</v>
      </c>
      <c r="B947" s="5">
        <v>-1.7975000000000001</v>
      </c>
      <c r="C947" s="75">
        <v>3.89</v>
      </c>
      <c r="D947" s="75">
        <v>0.1</v>
      </c>
      <c r="G947" s="20"/>
      <c r="H947" s="85"/>
      <c r="I947" s="21"/>
      <c r="U947" s="20"/>
      <c r="V947" s="20"/>
      <c r="W947" s="21"/>
      <c r="X947" s="21"/>
      <c r="Y947" s="26"/>
      <c r="Z947" s="26"/>
      <c r="AA947" s="65"/>
      <c r="AI947" s="20"/>
      <c r="AJ947" s="20"/>
      <c r="AK947" s="21"/>
      <c r="AO947" s="9"/>
      <c r="AP947" s="38"/>
      <c r="AQ947" s="9"/>
      <c r="AR947" s="9"/>
      <c r="AS947" s="9"/>
      <c r="AT947" s="9"/>
      <c r="AU947" s="9"/>
      <c r="AV947" s="9"/>
      <c r="AW947" s="9"/>
      <c r="AX947" s="9"/>
      <c r="BA947" s="9"/>
      <c r="BB947" s="9"/>
      <c r="BC947" s="9"/>
      <c r="BD947" s="38"/>
      <c r="BE947" s="9"/>
      <c r="BF947" s="9"/>
      <c r="BG947" s="9"/>
      <c r="BH947" s="9"/>
      <c r="BI947" s="9"/>
    </row>
    <row r="948" spans="1:61">
      <c r="A948" s="70">
        <f t="shared" si="294"/>
        <v>2.5000000000001688E-3</v>
      </c>
      <c r="B948" s="5">
        <v>-1.7949999999999999</v>
      </c>
      <c r="C948" s="75">
        <v>4.09</v>
      </c>
      <c r="D948" s="75">
        <v>0.05</v>
      </c>
      <c r="G948" s="20"/>
      <c r="H948" s="85"/>
      <c r="I948" s="21"/>
      <c r="U948" s="20"/>
      <c r="V948" s="20"/>
      <c r="W948" s="21"/>
      <c r="X948" s="21"/>
      <c r="Y948" s="26"/>
      <c r="Z948" s="26"/>
      <c r="AA948" s="65"/>
      <c r="AI948" s="20"/>
      <c r="AJ948" s="20"/>
      <c r="AK948" s="21"/>
      <c r="AO948" s="9"/>
      <c r="AP948" s="38"/>
      <c r="AQ948" s="9"/>
      <c r="AR948" s="9"/>
      <c r="AS948" s="9"/>
      <c r="AT948" s="9"/>
      <c r="AU948" s="9"/>
      <c r="AV948" s="9"/>
      <c r="AW948" s="9"/>
      <c r="AX948" s="9"/>
      <c r="BA948" s="9"/>
      <c r="BB948" s="9"/>
      <c r="BC948" s="9"/>
      <c r="BD948" s="38"/>
      <c r="BE948" s="9"/>
      <c r="BF948" s="9"/>
      <c r="BG948" s="9"/>
      <c r="BH948" s="9"/>
      <c r="BI948" s="9"/>
    </row>
    <row r="949" spans="1:61">
      <c r="A949" s="70">
        <f t="shared" si="294"/>
        <v>2.4999999999999467E-3</v>
      </c>
      <c r="B949" s="5">
        <v>-1.7925</v>
      </c>
      <c r="C949" s="75">
        <v>4.0599999999999996</v>
      </c>
      <c r="D949" s="75">
        <v>0.06</v>
      </c>
      <c r="G949" s="20"/>
      <c r="H949" s="85"/>
      <c r="I949" s="21"/>
      <c r="U949" s="20"/>
      <c r="V949" s="20"/>
      <c r="W949" s="21"/>
      <c r="X949" s="21"/>
      <c r="Y949" s="26"/>
      <c r="Z949" s="26"/>
      <c r="AA949" s="65"/>
      <c r="AI949" s="20"/>
      <c r="AJ949" s="20"/>
      <c r="AK949" s="21"/>
      <c r="AO949" s="9"/>
      <c r="AP949" s="38"/>
      <c r="AQ949" s="9"/>
      <c r="AR949" s="9"/>
      <c r="AS949" s="9"/>
      <c r="AT949" s="9"/>
      <c r="AU949" s="9"/>
      <c r="AV949" s="9"/>
      <c r="AW949" s="9"/>
      <c r="AX949" s="9"/>
      <c r="BA949" s="9"/>
      <c r="BB949" s="9"/>
      <c r="BC949" s="9"/>
      <c r="BD949" s="38"/>
      <c r="BE949" s="9"/>
      <c r="BF949" s="9"/>
      <c r="BG949" s="9"/>
      <c r="BH949" s="9"/>
      <c r="BI949" s="9"/>
    </row>
    <row r="950" spans="1:61">
      <c r="A950" s="70">
        <f t="shared" si="294"/>
        <v>2.4999999999999467E-3</v>
      </c>
      <c r="B950" s="5">
        <v>-1.79</v>
      </c>
      <c r="C950" s="75">
        <v>3.99</v>
      </c>
      <c r="D950" s="75">
        <v>0.08</v>
      </c>
      <c r="G950" s="20"/>
      <c r="H950" s="85"/>
      <c r="I950" s="21"/>
      <c r="U950" s="20"/>
      <c r="V950" s="20"/>
      <c r="W950" s="21"/>
      <c r="X950" s="21"/>
      <c r="Y950" s="26"/>
      <c r="Z950" s="26"/>
      <c r="AA950" s="65"/>
      <c r="AI950" s="20"/>
      <c r="AJ950" s="20"/>
      <c r="AK950" s="21"/>
      <c r="AO950" s="9"/>
      <c r="AP950" s="38"/>
      <c r="AQ950" s="9"/>
      <c r="AR950" s="9"/>
      <c r="AS950" s="9"/>
      <c r="AT950" s="9"/>
      <c r="AU950" s="9"/>
      <c r="AV950" s="9"/>
      <c r="AW950" s="9"/>
      <c r="AX950" s="9"/>
      <c r="BA950" s="9"/>
      <c r="BB950" s="9"/>
      <c r="BC950" s="9"/>
      <c r="BD950" s="38"/>
      <c r="BE950" s="9"/>
      <c r="BF950" s="9"/>
      <c r="BG950" s="9"/>
      <c r="BH950" s="9"/>
      <c r="BI950" s="9"/>
    </row>
    <row r="951" spans="1:61">
      <c r="A951" s="70">
        <f t="shared" si="294"/>
        <v>2.4999999999999467E-3</v>
      </c>
      <c r="B951" s="5">
        <v>-1.7875000000000001</v>
      </c>
      <c r="C951" s="75">
        <v>3.85</v>
      </c>
      <c r="D951" s="75">
        <v>7.0000000000000007E-2</v>
      </c>
      <c r="G951" s="20"/>
      <c r="H951" s="85"/>
      <c r="I951" s="21"/>
      <c r="U951" s="20"/>
      <c r="V951" s="20"/>
      <c r="W951" s="21"/>
      <c r="X951" s="21"/>
      <c r="Y951" s="26"/>
      <c r="Z951" s="26"/>
      <c r="AA951" s="65"/>
      <c r="AI951" s="20"/>
      <c r="AJ951" s="20"/>
      <c r="AK951" s="21"/>
      <c r="AO951" s="9"/>
      <c r="AP951" s="38"/>
      <c r="AQ951" s="9"/>
      <c r="AR951" s="9"/>
      <c r="AS951" s="9"/>
      <c r="AT951" s="9"/>
      <c r="AU951" s="9"/>
      <c r="AV951" s="9"/>
      <c r="AW951" s="9"/>
      <c r="AX951" s="9"/>
      <c r="BA951" s="9"/>
      <c r="BB951" s="9"/>
      <c r="BC951" s="9"/>
      <c r="BD951" s="38"/>
      <c r="BE951" s="9"/>
      <c r="BF951" s="9"/>
      <c r="BG951" s="9"/>
      <c r="BH951" s="9"/>
      <c r="BI951" s="9"/>
    </row>
    <row r="952" spans="1:61">
      <c r="A952" s="70">
        <f t="shared" si="294"/>
        <v>2.5000000000001688E-3</v>
      </c>
      <c r="B952" s="5">
        <v>-1.7849999999999999</v>
      </c>
      <c r="C952" s="75">
        <v>3.77</v>
      </c>
      <c r="D952" s="75">
        <v>7.0000000000000007E-2</v>
      </c>
      <c r="G952" s="20"/>
      <c r="H952" s="85"/>
      <c r="I952" s="21"/>
      <c r="U952" s="20"/>
      <c r="V952" s="20"/>
      <c r="W952" s="21"/>
      <c r="X952" s="21"/>
      <c r="Y952" s="26"/>
      <c r="Z952" s="26"/>
      <c r="AA952" s="65"/>
      <c r="AI952" s="20"/>
      <c r="AJ952" s="20"/>
      <c r="AK952" s="21"/>
      <c r="AO952" s="9"/>
      <c r="AP952" s="38"/>
      <c r="AQ952" s="9"/>
      <c r="AR952" s="9"/>
      <c r="AS952" s="9"/>
      <c r="AT952" s="9"/>
      <c r="AU952" s="9"/>
      <c r="AV952" s="9"/>
      <c r="AW952" s="9"/>
      <c r="AX952" s="9"/>
      <c r="BA952" s="9"/>
      <c r="BB952" s="9"/>
      <c r="BC952" s="9"/>
      <c r="BD952" s="38"/>
      <c r="BE952" s="9"/>
      <c r="BF952" s="9"/>
      <c r="BG952" s="9"/>
      <c r="BH952" s="9"/>
      <c r="BI952" s="9"/>
    </row>
    <row r="953" spans="1:61">
      <c r="A953" s="70">
        <f t="shared" si="294"/>
        <v>2.4999999999999467E-3</v>
      </c>
      <c r="B953" s="5">
        <v>-1.7825</v>
      </c>
      <c r="C953" s="75">
        <v>3.8</v>
      </c>
      <c r="D953" s="75">
        <v>0.09</v>
      </c>
      <c r="G953" s="20"/>
      <c r="H953" s="85"/>
      <c r="I953" s="21"/>
      <c r="U953" s="20"/>
      <c r="V953" s="20"/>
      <c r="W953" s="21"/>
      <c r="X953" s="21"/>
      <c r="Y953" s="26"/>
      <c r="Z953" s="26"/>
      <c r="AA953" s="65"/>
      <c r="AI953" s="20"/>
      <c r="AJ953" s="20"/>
      <c r="AK953" s="21"/>
      <c r="AO953" s="9"/>
      <c r="AP953" s="38"/>
      <c r="AQ953" s="9"/>
      <c r="AR953" s="9"/>
      <c r="AS953" s="9"/>
      <c r="AT953" s="9"/>
      <c r="AU953" s="9"/>
      <c r="AV953" s="9"/>
      <c r="AW953" s="9"/>
      <c r="AX953" s="9"/>
      <c r="BA953" s="9"/>
      <c r="BB953" s="9"/>
      <c r="BC953" s="9"/>
      <c r="BD953" s="38"/>
      <c r="BE953" s="9"/>
      <c r="BF953" s="9"/>
      <c r="BG953" s="9"/>
      <c r="BH953" s="9"/>
      <c r="BI953" s="9"/>
    </row>
    <row r="954" spans="1:61">
      <c r="A954" s="70">
        <f t="shared" si="294"/>
        <v>2.4999999999999467E-3</v>
      </c>
      <c r="B954" s="5">
        <v>-1.78</v>
      </c>
      <c r="C954" s="75">
        <v>3.65</v>
      </c>
      <c r="D954" s="75">
        <v>0.06</v>
      </c>
      <c r="G954" s="20"/>
      <c r="H954" s="85"/>
      <c r="I954" s="21"/>
      <c r="U954" s="20"/>
      <c r="V954" s="20"/>
      <c r="W954" s="21"/>
      <c r="X954" s="21"/>
      <c r="Y954" s="26"/>
      <c r="Z954" s="26"/>
      <c r="AA954" s="65"/>
      <c r="AI954" s="20"/>
      <c r="AJ954" s="20"/>
      <c r="AK954" s="21"/>
      <c r="AO954" s="9"/>
      <c r="AP954" s="38"/>
      <c r="AQ954" s="9"/>
      <c r="AR954" s="9"/>
      <c r="AS954" s="9"/>
      <c r="AT954" s="9"/>
      <c r="AU954" s="9"/>
      <c r="AV954" s="9"/>
      <c r="AW954" s="9"/>
      <c r="AX954" s="9"/>
      <c r="BA954" s="9"/>
      <c r="BB954" s="9"/>
      <c r="BC954" s="9"/>
      <c r="BD954" s="38"/>
      <c r="BE954" s="9"/>
      <c r="BF954" s="9"/>
      <c r="BG954" s="9"/>
      <c r="BH954" s="9"/>
      <c r="BI954" s="9"/>
    </row>
    <row r="955" spans="1:61">
      <c r="A955" s="70">
        <f t="shared" si="294"/>
        <v>2.4999999999999467E-3</v>
      </c>
      <c r="B955" s="5">
        <v>-1.7775000000000001</v>
      </c>
      <c r="C955" s="75">
        <v>3.57</v>
      </c>
      <c r="D955" s="75">
        <v>0.05</v>
      </c>
      <c r="G955" s="20"/>
      <c r="H955" s="85"/>
      <c r="I955" s="21"/>
      <c r="U955" s="20"/>
      <c r="V955" s="20"/>
      <c r="W955" s="21"/>
      <c r="X955" s="21"/>
      <c r="Y955" s="26"/>
      <c r="Z955" s="26"/>
      <c r="AA955" s="65"/>
      <c r="AI955" s="20"/>
      <c r="AJ955" s="20"/>
      <c r="AK955" s="21"/>
      <c r="AO955" s="9"/>
      <c r="AP955" s="38"/>
      <c r="AQ955" s="9"/>
      <c r="AR955" s="9"/>
      <c r="AS955" s="9"/>
      <c r="AT955" s="9"/>
      <c r="AU955" s="9"/>
      <c r="AV955" s="9"/>
      <c r="AW955" s="9"/>
      <c r="AX955" s="9"/>
      <c r="BA955" s="9"/>
      <c r="BB955" s="9"/>
      <c r="BC955" s="9"/>
      <c r="BD955" s="38"/>
      <c r="BE955" s="9"/>
      <c r="BF955" s="9"/>
      <c r="BG955" s="9"/>
      <c r="BH955" s="9"/>
      <c r="BI955" s="9"/>
    </row>
    <row r="956" spans="1:61">
      <c r="A956" s="70">
        <f t="shared" si="294"/>
        <v>2.5000000000001688E-3</v>
      </c>
      <c r="B956" s="5">
        <v>-1.7749999999999999</v>
      </c>
      <c r="C956" s="75">
        <v>3.53</v>
      </c>
      <c r="D956" s="75">
        <v>0.06</v>
      </c>
      <c r="G956" s="20"/>
      <c r="H956" s="85"/>
      <c r="I956" s="21"/>
      <c r="U956" s="20"/>
      <c r="V956" s="20"/>
      <c r="W956" s="21"/>
      <c r="X956" s="21"/>
      <c r="Y956" s="26"/>
      <c r="Z956" s="26"/>
      <c r="AA956" s="65"/>
      <c r="AI956" s="20"/>
      <c r="AJ956" s="20"/>
      <c r="AK956" s="21"/>
      <c r="AO956" s="9"/>
      <c r="AP956" s="38"/>
      <c r="AQ956" s="9"/>
      <c r="AR956" s="9"/>
      <c r="AS956" s="9"/>
      <c r="AT956" s="9"/>
      <c r="AU956" s="9"/>
      <c r="AV956" s="9"/>
      <c r="AW956" s="9"/>
      <c r="AX956" s="9"/>
      <c r="BA956" s="9"/>
      <c r="BB956" s="9"/>
      <c r="BC956" s="9"/>
      <c r="BD956" s="38"/>
      <c r="BE956" s="9"/>
      <c r="BF956" s="9"/>
      <c r="BG956" s="9"/>
      <c r="BH956" s="9"/>
      <c r="BI956" s="9"/>
    </row>
    <row r="957" spans="1:61">
      <c r="A957" s="70">
        <f t="shared" si="294"/>
        <v>2.4999999999999467E-3</v>
      </c>
      <c r="B957" s="5">
        <v>-1.7725</v>
      </c>
      <c r="C957" s="75">
        <v>3.38</v>
      </c>
      <c r="D957" s="75">
        <v>0.08</v>
      </c>
      <c r="G957" s="20"/>
      <c r="H957" s="85"/>
      <c r="I957" s="21"/>
      <c r="U957" s="20"/>
      <c r="V957" s="20"/>
      <c r="W957" s="21"/>
      <c r="X957" s="21"/>
      <c r="Y957" s="26"/>
      <c r="Z957" s="26"/>
      <c r="AA957" s="65"/>
      <c r="AI957" s="20"/>
      <c r="AJ957" s="20"/>
      <c r="AK957" s="21"/>
      <c r="AO957" s="9"/>
      <c r="AP957" s="38"/>
      <c r="AQ957" s="9"/>
      <c r="AR957" s="9"/>
      <c r="AS957" s="9"/>
      <c r="AT957" s="9"/>
      <c r="AU957" s="9"/>
      <c r="AV957" s="9"/>
      <c r="AW957" s="9"/>
      <c r="AX957" s="9"/>
      <c r="BA957" s="9"/>
      <c r="BB957" s="9"/>
      <c r="BC957" s="9"/>
      <c r="BD957" s="38"/>
      <c r="BE957" s="9"/>
      <c r="BF957" s="9"/>
      <c r="BG957" s="9"/>
      <c r="BH957" s="9"/>
      <c r="BI957" s="9"/>
    </row>
    <row r="958" spans="1:61">
      <c r="A958" s="70">
        <f t="shared" si="294"/>
        <v>2.4999999999999467E-3</v>
      </c>
      <c r="B958" s="5">
        <v>-1.77</v>
      </c>
      <c r="C958" s="75">
        <v>3.48</v>
      </c>
      <c r="D958" s="75">
        <v>0.06</v>
      </c>
      <c r="G958" s="20"/>
      <c r="H958" s="85"/>
      <c r="I958" s="21"/>
      <c r="U958" s="20"/>
      <c r="V958" s="20"/>
      <c r="W958" s="21"/>
      <c r="X958" s="21"/>
      <c r="Y958" s="26"/>
      <c r="Z958" s="26"/>
      <c r="AA958" s="65"/>
      <c r="AI958" s="20"/>
      <c r="AJ958" s="20"/>
      <c r="AK958" s="21"/>
      <c r="AO958" s="9"/>
      <c r="AP958" s="38"/>
      <c r="AQ958" s="9"/>
      <c r="AR958" s="9"/>
      <c r="AS958" s="9"/>
      <c r="AT958" s="9"/>
      <c r="AU958" s="9"/>
      <c r="AV958" s="9"/>
      <c r="AW958" s="9"/>
      <c r="AX958" s="9"/>
      <c r="BA958" s="9"/>
      <c r="BB958" s="9"/>
      <c r="BC958" s="9"/>
      <c r="BD958" s="38"/>
      <c r="BE958" s="9"/>
      <c r="BF958" s="9"/>
      <c r="BG958" s="9"/>
      <c r="BH958" s="9"/>
      <c r="BI958" s="9"/>
    </row>
    <row r="959" spans="1:61">
      <c r="A959" s="70">
        <f t="shared" si="294"/>
        <v>2.4999999999999467E-3</v>
      </c>
      <c r="B959" s="5">
        <v>-1.7675000000000001</v>
      </c>
      <c r="C959" s="75">
        <v>3.52</v>
      </c>
      <c r="D959" s="75">
        <v>0.08</v>
      </c>
      <c r="G959" s="20"/>
      <c r="H959" s="85"/>
      <c r="I959" s="21"/>
      <c r="U959" s="20"/>
      <c r="V959" s="20"/>
      <c r="W959" s="21"/>
      <c r="X959" s="21"/>
      <c r="Y959" s="26"/>
      <c r="Z959" s="26"/>
      <c r="AA959" s="65"/>
      <c r="AI959" s="20"/>
      <c r="AJ959" s="20"/>
      <c r="AK959" s="21"/>
      <c r="AO959" s="9"/>
      <c r="AP959" s="38"/>
      <c r="AQ959" s="9"/>
      <c r="AR959" s="9"/>
      <c r="AS959" s="9"/>
      <c r="AT959" s="9"/>
      <c r="AU959" s="9"/>
      <c r="AV959" s="9"/>
      <c r="AW959" s="9"/>
      <c r="AX959" s="9"/>
      <c r="BA959" s="9"/>
      <c r="BB959" s="9"/>
      <c r="BC959" s="9"/>
      <c r="BD959" s="38"/>
      <c r="BE959" s="9"/>
      <c r="BF959" s="9"/>
      <c r="BG959" s="9"/>
      <c r="BH959" s="9"/>
      <c r="BI959" s="9"/>
    </row>
    <row r="960" spans="1:61">
      <c r="A960" s="70">
        <f t="shared" si="294"/>
        <v>2.5000000000001688E-3</v>
      </c>
      <c r="B960" s="5">
        <v>-1.7649999999999999</v>
      </c>
      <c r="C960" s="75">
        <v>3.49</v>
      </c>
      <c r="D960" s="75">
        <v>0.08</v>
      </c>
      <c r="G960" s="20"/>
      <c r="H960" s="85"/>
      <c r="I960" s="21"/>
      <c r="U960" s="20"/>
      <c r="V960" s="20"/>
      <c r="W960" s="21"/>
      <c r="X960" s="21"/>
      <c r="Y960" s="26"/>
      <c r="Z960" s="26"/>
      <c r="AA960" s="65"/>
      <c r="AI960" s="20"/>
      <c r="AJ960" s="20"/>
      <c r="AK960" s="21"/>
      <c r="AO960" s="9"/>
      <c r="AP960" s="38"/>
      <c r="AQ960" s="9"/>
      <c r="AR960" s="9"/>
      <c r="AS960" s="9"/>
      <c r="AT960" s="9"/>
      <c r="AU960" s="9"/>
      <c r="AV960" s="9"/>
      <c r="AW960" s="9"/>
      <c r="AX960" s="9"/>
      <c r="BA960" s="9"/>
      <c r="BB960" s="9"/>
      <c r="BC960" s="9"/>
      <c r="BD960" s="38"/>
      <c r="BE960" s="9"/>
      <c r="BF960" s="9"/>
      <c r="BG960" s="9"/>
      <c r="BH960" s="9"/>
      <c r="BI960" s="9"/>
    </row>
    <row r="961" spans="1:61">
      <c r="A961" s="70">
        <f t="shared" si="294"/>
        <v>2.4999999999999467E-3</v>
      </c>
      <c r="B961" s="5">
        <v>-1.7625</v>
      </c>
      <c r="C961" s="75">
        <v>3.63</v>
      </c>
      <c r="D961" s="75">
        <v>0.08</v>
      </c>
      <c r="G961" s="20"/>
      <c r="H961" s="85"/>
      <c r="I961" s="21"/>
      <c r="U961" s="20"/>
      <c r="V961" s="20"/>
      <c r="W961" s="21"/>
      <c r="X961" s="21"/>
      <c r="Y961" s="26"/>
      <c r="Z961" s="26"/>
      <c r="AA961" s="65"/>
      <c r="AI961" s="20"/>
      <c r="AJ961" s="20"/>
      <c r="AK961" s="21"/>
      <c r="AO961" s="9"/>
      <c r="AP961" s="38"/>
      <c r="AQ961" s="9"/>
      <c r="AR961" s="9"/>
      <c r="AS961" s="9"/>
      <c r="AT961" s="9"/>
      <c r="AU961" s="9"/>
      <c r="AV961" s="9"/>
      <c r="AW961" s="9"/>
      <c r="AX961" s="9"/>
      <c r="BA961" s="9"/>
      <c r="BB961" s="9"/>
      <c r="BC961" s="9"/>
      <c r="BD961" s="38"/>
      <c r="BE961" s="9"/>
      <c r="BF961" s="9"/>
      <c r="BG961" s="9"/>
      <c r="BH961" s="9"/>
      <c r="BI961" s="9"/>
    </row>
    <row r="962" spans="1:61">
      <c r="A962" s="70">
        <f t="shared" si="294"/>
        <v>2.4999999999999467E-3</v>
      </c>
      <c r="B962" s="5">
        <v>-1.76</v>
      </c>
      <c r="C962" s="75">
        <v>3.53</v>
      </c>
      <c r="D962" s="75">
        <v>0.09</v>
      </c>
      <c r="G962" s="20"/>
      <c r="H962" s="85"/>
      <c r="I962" s="21"/>
      <c r="U962" s="20"/>
      <c r="V962" s="20"/>
      <c r="W962" s="21"/>
      <c r="X962" s="21"/>
      <c r="Y962" s="26"/>
      <c r="Z962" s="26"/>
      <c r="AA962" s="65"/>
      <c r="AI962" s="20"/>
      <c r="AJ962" s="20"/>
      <c r="AK962" s="21"/>
      <c r="AO962" s="9"/>
      <c r="AP962" s="38"/>
      <c r="AQ962" s="9"/>
      <c r="AR962" s="9"/>
      <c r="AS962" s="9"/>
      <c r="AT962" s="9"/>
      <c r="AU962" s="9"/>
      <c r="AV962" s="9"/>
      <c r="AW962" s="9"/>
      <c r="AX962" s="9"/>
      <c r="BA962" s="9"/>
      <c r="BB962" s="9"/>
      <c r="BC962" s="9"/>
      <c r="BD962" s="38"/>
      <c r="BE962" s="9"/>
      <c r="BF962" s="9"/>
      <c r="BG962" s="9"/>
      <c r="BH962" s="9"/>
      <c r="BI962" s="9"/>
    </row>
    <row r="963" spans="1:61">
      <c r="A963" s="70">
        <f t="shared" si="294"/>
        <v>2.4999999999999467E-3</v>
      </c>
      <c r="B963" s="5">
        <v>-1.7575000000000001</v>
      </c>
      <c r="C963" s="75">
        <v>3.83</v>
      </c>
      <c r="D963" s="75">
        <v>0.08</v>
      </c>
      <c r="G963" s="20"/>
      <c r="H963" s="85"/>
      <c r="I963" s="21"/>
      <c r="U963" s="20"/>
      <c r="V963" s="20"/>
      <c r="W963" s="21"/>
      <c r="X963" s="21"/>
      <c r="Y963" s="26"/>
      <c r="Z963" s="26"/>
      <c r="AA963" s="65"/>
      <c r="AI963" s="20"/>
      <c r="AJ963" s="20"/>
      <c r="AK963" s="21"/>
      <c r="AO963" s="9"/>
      <c r="AP963" s="38"/>
      <c r="AQ963" s="9"/>
      <c r="AR963" s="9"/>
      <c r="AS963" s="9"/>
      <c r="AT963" s="9"/>
      <c r="AU963" s="9"/>
      <c r="AV963" s="9"/>
      <c r="AW963" s="9"/>
      <c r="AX963" s="9"/>
      <c r="BA963" s="9"/>
      <c r="BB963" s="9"/>
      <c r="BC963" s="9"/>
      <c r="BD963" s="38"/>
      <c r="BE963" s="9"/>
      <c r="BF963" s="9"/>
      <c r="BG963" s="9"/>
      <c r="BH963" s="9"/>
      <c r="BI963" s="9"/>
    </row>
    <row r="964" spans="1:61">
      <c r="A964" s="70">
        <f t="shared" ref="A964:A1027" si="295">B964-B963</f>
        <v>2.5000000000001688E-3</v>
      </c>
      <c r="B964" s="5">
        <v>-1.7549999999999999</v>
      </c>
      <c r="C964" s="75">
        <v>3.74</v>
      </c>
      <c r="D964" s="75">
        <v>0.04</v>
      </c>
      <c r="G964" s="20"/>
      <c r="H964" s="85"/>
      <c r="I964" s="21"/>
      <c r="U964" s="20"/>
      <c r="V964" s="20"/>
      <c r="W964" s="21"/>
      <c r="X964" s="21"/>
      <c r="Y964" s="26"/>
      <c r="Z964" s="26"/>
      <c r="AA964" s="65"/>
      <c r="AI964" s="20"/>
      <c r="AJ964" s="20"/>
      <c r="AK964" s="21"/>
      <c r="AO964" s="9"/>
      <c r="AP964" s="38"/>
      <c r="AQ964" s="9"/>
      <c r="AR964" s="9"/>
      <c r="AS964" s="9"/>
      <c r="AT964" s="9"/>
      <c r="AU964" s="9"/>
      <c r="AV964" s="9"/>
      <c r="AW964" s="9"/>
      <c r="AX964" s="9"/>
      <c r="BA964" s="9"/>
      <c r="BB964" s="9"/>
      <c r="BC964" s="9"/>
      <c r="BD964" s="38"/>
      <c r="BE964" s="9"/>
      <c r="BF964" s="9"/>
      <c r="BG964" s="9"/>
      <c r="BH964" s="9"/>
      <c r="BI964" s="9"/>
    </row>
    <row r="965" spans="1:61">
      <c r="A965" s="70">
        <f t="shared" si="295"/>
        <v>2.4999999999999467E-3</v>
      </c>
      <c r="B965" s="5">
        <v>-1.7524999999999999</v>
      </c>
      <c r="C965" s="75">
        <v>3.85</v>
      </c>
      <c r="D965" s="75">
        <v>7.0000000000000007E-2</v>
      </c>
      <c r="G965" s="20"/>
      <c r="H965" s="85"/>
      <c r="I965" s="21"/>
      <c r="U965" s="20"/>
      <c r="V965" s="20"/>
      <c r="W965" s="21"/>
      <c r="X965" s="21"/>
      <c r="Y965" s="26"/>
      <c r="Z965" s="26"/>
      <c r="AA965" s="65"/>
      <c r="AI965" s="20"/>
      <c r="AJ965" s="20"/>
      <c r="AK965" s="21"/>
      <c r="AO965" s="9"/>
      <c r="AP965" s="38"/>
      <c r="AQ965" s="9"/>
      <c r="AR965" s="9"/>
      <c r="AS965" s="9"/>
      <c r="AT965" s="9"/>
      <c r="AU965" s="9"/>
      <c r="AV965" s="9"/>
      <c r="AW965" s="9"/>
      <c r="AX965" s="9"/>
      <c r="BA965" s="9"/>
      <c r="BB965" s="9"/>
      <c r="BC965" s="9"/>
      <c r="BD965" s="38"/>
      <c r="BE965" s="9"/>
      <c r="BF965" s="9"/>
      <c r="BG965" s="9"/>
      <c r="BH965" s="9"/>
      <c r="BI965" s="9"/>
    </row>
    <row r="966" spans="1:61">
      <c r="A966" s="70">
        <f t="shared" si="295"/>
        <v>2.4999999999999467E-3</v>
      </c>
      <c r="B966" s="5">
        <v>-1.75</v>
      </c>
      <c r="C966" s="75">
        <v>4.16</v>
      </c>
      <c r="D966" s="75">
        <v>0.05</v>
      </c>
      <c r="G966" s="20"/>
      <c r="H966" s="85"/>
      <c r="I966" s="21"/>
      <c r="U966" s="20"/>
      <c r="V966" s="20"/>
      <c r="W966" s="21"/>
      <c r="X966" s="21"/>
      <c r="Y966" s="26"/>
      <c r="Z966" s="26"/>
      <c r="AA966" s="65"/>
      <c r="AI966" s="20"/>
      <c r="AJ966" s="20"/>
      <c r="AK966" s="21"/>
      <c r="AO966" s="9"/>
      <c r="AP966" s="38"/>
      <c r="AQ966" s="9"/>
      <c r="AR966" s="9"/>
      <c r="AS966" s="9"/>
      <c r="AT966" s="9"/>
      <c r="AU966" s="9"/>
      <c r="AV966" s="9"/>
      <c r="AW966" s="9"/>
      <c r="AX966" s="9"/>
      <c r="BA966" s="9"/>
      <c r="BB966" s="9"/>
      <c r="BC966" s="9"/>
      <c r="BD966" s="38"/>
      <c r="BE966" s="9"/>
      <c r="BF966" s="9"/>
      <c r="BG966" s="9"/>
      <c r="BH966" s="9"/>
      <c r="BI966" s="9"/>
    </row>
    <row r="967" spans="1:61">
      <c r="A967" s="70">
        <f t="shared" si="295"/>
        <v>2.4999999999999467E-3</v>
      </c>
      <c r="B967" s="5">
        <v>-1.7475000000000001</v>
      </c>
      <c r="C967" s="75">
        <v>4.21</v>
      </c>
      <c r="D967" s="75">
        <v>0.08</v>
      </c>
      <c r="G967" s="20"/>
      <c r="H967" s="85"/>
      <c r="I967" s="21"/>
      <c r="U967" s="20"/>
      <c r="V967" s="20"/>
      <c r="W967" s="21"/>
      <c r="X967" s="21"/>
      <c r="Y967" s="26"/>
      <c r="Z967" s="26"/>
      <c r="AA967" s="65"/>
      <c r="AI967" s="20"/>
      <c r="AJ967" s="20"/>
      <c r="AK967" s="21"/>
      <c r="AO967" s="9"/>
      <c r="AP967" s="38"/>
      <c r="AQ967" s="9"/>
      <c r="AR967" s="9"/>
      <c r="AS967" s="9"/>
      <c r="AT967" s="9"/>
      <c r="AU967" s="9"/>
      <c r="AV967" s="9"/>
      <c r="AW967" s="9"/>
      <c r="AX967" s="9"/>
      <c r="BA967" s="9"/>
      <c r="BB967" s="9"/>
      <c r="BC967" s="9"/>
      <c r="BD967" s="38"/>
      <c r="BE967" s="9"/>
      <c r="BF967" s="9"/>
      <c r="BG967" s="9"/>
      <c r="BH967" s="9"/>
      <c r="BI967" s="9"/>
    </row>
    <row r="968" spans="1:61">
      <c r="A968" s="70">
        <f t="shared" si="295"/>
        <v>2.4999999999999467E-3</v>
      </c>
      <c r="B968" s="5">
        <v>-1.7450000000000001</v>
      </c>
      <c r="C968" s="75">
        <v>4.13</v>
      </c>
      <c r="D968" s="75">
        <v>7.0000000000000007E-2</v>
      </c>
      <c r="G968" s="20"/>
      <c r="H968" s="85"/>
      <c r="I968" s="21"/>
      <c r="U968" s="20"/>
      <c r="V968" s="20"/>
      <c r="W968" s="21"/>
      <c r="X968" s="21"/>
      <c r="Y968" s="26"/>
      <c r="Z968" s="26"/>
      <c r="AA968" s="65"/>
      <c r="AI968" s="20"/>
      <c r="AJ968" s="20"/>
      <c r="AK968" s="21"/>
      <c r="AO968" s="9"/>
      <c r="AP968" s="38"/>
      <c r="AQ968" s="9"/>
      <c r="AR968" s="9"/>
      <c r="AS968" s="9"/>
      <c r="AT968" s="9"/>
      <c r="AU968" s="9"/>
      <c r="AV968" s="9"/>
      <c r="AW968" s="9"/>
      <c r="AX968" s="9"/>
      <c r="BA968" s="9"/>
      <c r="BB968" s="9"/>
      <c r="BC968" s="9"/>
      <c r="BD968" s="38"/>
      <c r="BE968" s="9"/>
      <c r="BF968" s="9"/>
      <c r="BG968" s="9"/>
      <c r="BH968" s="9"/>
      <c r="BI968" s="9"/>
    </row>
    <row r="969" spans="1:61">
      <c r="A969" s="70">
        <f t="shared" si="295"/>
        <v>2.5000000000001688E-3</v>
      </c>
      <c r="B969" s="5">
        <v>-1.7424999999999999</v>
      </c>
      <c r="C969" s="75">
        <v>3.69</v>
      </c>
      <c r="D969" s="75">
        <v>0.1</v>
      </c>
      <c r="G969" s="20"/>
      <c r="H969" s="85"/>
      <c r="I969" s="21"/>
      <c r="U969" s="20"/>
      <c r="V969" s="20"/>
      <c r="W969" s="21"/>
      <c r="X969" s="21"/>
      <c r="Y969" s="26"/>
      <c r="Z969" s="26"/>
      <c r="AA969" s="65"/>
      <c r="AI969" s="20"/>
      <c r="AJ969" s="20"/>
      <c r="AK969" s="21"/>
      <c r="AO969" s="9"/>
      <c r="AP969" s="38"/>
      <c r="AQ969" s="9"/>
      <c r="AR969" s="9"/>
      <c r="AS969" s="9"/>
      <c r="AT969" s="9"/>
      <c r="AU969" s="9"/>
      <c r="AV969" s="9"/>
      <c r="AW969" s="9"/>
      <c r="AX969" s="9"/>
      <c r="BA969" s="9"/>
      <c r="BB969" s="9"/>
      <c r="BC969" s="9"/>
      <c r="BD969" s="38"/>
      <c r="BE969" s="9"/>
      <c r="BF969" s="9"/>
      <c r="BG969" s="9"/>
      <c r="BH969" s="9"/>
      <c r="BI969" s="9"/>
    </row>
    <row r="970" spans="1:61">
      <c r="A970" s="70">
        <f t="shared" si="295"/>
        <v>2.4999999999999467E-3</v>
      </c>
      <c r="B970" s="5">
        <v>-1.74</v>
      </c>
      <c r="C970" s="75">
        <v>3.71</v>
      </c>
      <c r="D970" s="75">
        <v>0.08</v>
      </c>
      <c r="G970" s="20"/>
      <c r="H970" s="85"/>
      <c r="I970" s="21"/>
      <c r="U970" s="20"/>
      <c r="V970" s="20"/>
      <c r="W970" s="21"/>
      <c r="X970" s="21"/>
      <c r="Y970" s="26"/>
      <c r="Z970" s="26"/>
      <c r="AA970" s="65"/>
      <c r="AI970" s="20"/>
      <c r="AJ970" s="20"/>
      <c r="AK970" s="21"/>
      <c r="AO970" s="9"/>
      <c r="AP970" s="38"/>
      <c r="AQ970" s="9"/>
      <c r="AR970" s="9"/>
      <c r="AS970" s="9"/>
      <c r="AT970" s="9"/>
      <c r="AU970" s="9"/>
      <c r="AV970" s="9"/>
      <c r="AW970" s="9"/>
      <c r="AX970" s="9"/>
      <c r="BA970" s="9"/>
      <c r="BB970" s="9"/>
      <c r="BC970" s="9"/>
      <c r="BD970" s="38"/>
      <c r="BE970" s="9"/>
      <c r="BF970" s="9"/>
      <c r="BG970" s="9"/>
      <c r="BH970" s="9"/>
      <c r="BI970" s="9"/>
    </row>
    <row r="971" spans="1:61">
      <c r="A971" s="70">
        <f t="shared" si="295"/>
        <v>2.4999999999999467E-3</v>
      </c>
      <c r="B971" s="5">
        <v>-1.7375</v>
      </c>
      <c r="C971" s="75">
        <v>3.6</v>
      </c>
      <c r="D971" s="75">
        <v>0.06</v>
      </c>
      <c r="G971" s="20"/>
      <c r="H971" s="85"/>
      <c r="I971" s="21"/>
      <c r="U971" s="20"/>
      <c r="V971" s="20"/>
      <c r="W971" s="21"/>
      <c r="X971" s="21"/>
      <c r="Y971" s="26"/>
      <c r="Z971" s="26"/>
      <c r="AA971" s="65"/>
      <c r="AI971" s="20"/>
      <c r="AJ971" s="20"/>
      <c r="AK971" s="21"/>
      <c r="AO971" s="9"/>
      <c r="AP971" s="38"/>
      <c r="AQ971" s="9"/>
      <c r="AR971" s="9"/>
      <c r="AS971" s="9"/>
      <c r="AT971" s="9"/>
      <c r="AU971" s="9"/>
      <c r="AV971" s="9"/>
      <c r="AW971" s="9"/>
      <c r="AX971" s="9"/>
      <c r="BA971" s="9"/>
      <c r="BB971" s="9"/>
      <c r="BC971" s="9"/>
      <c r="BD971" s="38"/>
      <c r="BE971" s="9"/>
      <c r="BF971" s="9"/>
      <c r="BG971" s="9"/>
      <c r="BH971" s="9"/>
      <c r="BI971" s="9"/>
    </row>
    <row r="972" spans="1:61">
      <c r="A972" s="70">
        <f t="shared" si="295"/>
        <v>2.4999999999999467E-3</v>
      </c>
      <c r="B972" s="5">
        <v>-1.7350000000000001</v>
      </c>
      <c r="C972" s="75">
        <v>3.6</v>
      </c>
      <c r="D972" s="75">
        <v>7.0000000000000007E-2</v>
      </c>
      <c r="G972" s="20"/>
      <c r="H972" s="85"/>
      <c r="I972" s="21"/>
      <c r="U972" s="20"/>
      <c r="V972" s="20"/>
      <c r="W972" s="21"/>
      <c r="X972" s="21"/>
      <c r="Y972" s="26"/>
      <c r="Z972" s="26"/>
      <c r="AA972" s="65"/>
      <c r="AI972" s="20"/>
      <c r="AJ972" s="20"/>
      <c r="AK972" s="21"/>
      <c r="AO972" s="9"/>
      <c r="AP972" s="38"/>
      <c r="AQ972" s="9"/>
      <c r="AR972" s="9"/>
      <c r="AS972" s="9"/>
      <c r="AT972" s="9"/>
      <c r="AU972" s="9"/>
      <c r="AV972" s="9"/>
      <c r="AW972" s="9"/>
      <c r="AX972" s="9"/>
      <c r="BA972" s="9"/>
      <c r="BB972" s="9"/>
      <c r="BC972" s="9"/>
      <c r="BD972" s="38"/>
      <c r="BE972" s="9"/>
      <c r="BF972" s="9"/>
      <c r="BG972" s="9"/>
      <c r="BH972" s="9"/>
      <c r="BI972" s="9"/>
    </row>
    <row r="973" spans="1:61">
      <c r="A973" s="70">
        <f t="shared" si="295"/>
        <v>2.5000000000001688E-3</v>
      </c>
      <c r="B973" s="5">
        <v>-1.7324999999999999</v>
      </c>
      <c r="C973" s="75">
        <v>3.86</v>
      </c>
      <c r="D973" s="75">
        <v>0.08</v>
      </c>
      <c r="G973" s="20"/>
      <c r="H973" s="85"/>
      <c r="I973" s="21"/>
      <c r="U973" s="20"/>
      <c r="V973" s="20"/>
      <c r="W973" s="21"/>
      <c r="X973" s="21"/>
      <c r="Y973" s="26"/>
      <c r="Z973" s="26"/>
      <c r="AA973" s="65"/>
      <c r="AI973" s="20"/>
      <c r="AJ973" s="20"/>
      <c r="AK973" s="21"/>
      <c r="AO973" s="9"/>
      <c r="AP973" s="38"/>
      <c r="AQ973" s="9"/>
      <c r="AR973" s="9"/>
      <c r="AS973" s="9"/>
      <c r="AT973" s="9"/>
      <c r="AU973" s="9"/>
      <c r="AV973" s="9"/>
      <c r="AW973" s="9"/>
      <c r="AX973" s="9"/>
      <c r="BA973" s="9"/>
      <c r="BB973" s="9"/>
      <c r="BC973" s="9"/>
      <c r="BD973" s="38"/>
      <c r="BE973" s="9"/>
      <c r="BF973" s="9"/>
      <c r="BG973" s="9"/>
      <c r="BH973" s="9"/>
      <c r="BI973" s="9"/>
    </row>
    <row r="974" spans="1:61">
      <c r="A974" s="70">
        <f t="shared" si="295"/>
        <v>2.4999999999999467E-3</v>
      </c>
      <c r="B974" s="5">
        <v>-1.73</v>
      </c>
      <c r="C974" s="75">
        <v>3.74</v>
      </c>
      <c r="D974" s="75">
        <v>0.1</v>
      </c>
      <c r="G974" s="20"/>
      <c r="H974" s="85"/>
      <c r="I974" s="21"/>
      <c r="U974" s="20"/>
      <c r="V974" s="20"/>
      <c r="W974" s="21"/>
      <c r="X974" s="21"/>
      <c r="Y974" s="26"/>
      <c r="Z974" s="26"/>
      <c r="AA974" s="65"/>
      <c r="AI974" s="20"/>
      <c r="AJ974" s="20"/>
      <c r="AK974" s="21"/>
      <c r="AO974" s="9"/>
      <c r="AP974" s="38"/>
      <c r="AQ974" s="9"/>
      <c r="AR974" s="9"/>
      <c r="AS974" s="9"/>
      <c r="AT974" s="9"/>
      <c r="AU974" s="9"/>
      <c r="AV974" s="9"/>
      <c r="AW974" s="9"/>
      <c r="AX974" s="9"/>
      <c r="BA974" s="9"/>
      <c r="BB974" s="9"/>
      <c r="BC974" s="9"/>
      <c r="BD974" s="38"/>
      <c r="BE974" s="9"/>
      <c r="BF974" s="9"/>
      <c r="BG974" s="9"/>
      <c r="BH974" s="9"/>
      <c r="BI974" s="9"/>
    </row>
    <row r="975" spans="1:61">
      <c r="A975" s="70">
        <f t="shared" si="295"/>
        <v>2.4999999999999467E-3</v>
      </c>
      <c r="B975" s="5">
        <v>-1.7275</v>
      </c>
      <c r="C975" s="75">
        <v>3.8</v>
      </c>
      <c r="D975" s="75">
        <v>7.0000000000000007E-2</v>
      </c>
      <c r="G975" s="20"/>
      <c r="H975" s="85"/>
      <c r="I975" s="21"/>
      <c r="U975" s="20"/>
      <c r="V975" s="20"/>
      <c r="W975" s="21"/>
      <c r="X975" s="21"/>
      <c r="Y975" s="26"/>
      <c r="Z975" s="26"/>
      <c r="AA975" s="65"/>
      <c r="AI975" s="20"/>
      <c r="AJ975" s="20"/>
      <c r="AK975" s="21"/>
      <c r="AO975" s="9"/>
      <c r="AP975" s="38"/>
      <c r="AQ975" s="9"/>
      <c r="AR975" s="9"/>
      <c r="AS975" s="9"/>
      <c r="AT975" s="9"/>
      <c r="AU975" s="9"/>
      <c r="AV975" s="9"/>
      <c r="AW975" s="9"/>
      <c r="AX975" s="9"/>
      <c r="BA975" s="9"/>
      <c r="BB975" s="9"/>
      <c r="BC975" s="9"/>
      <c r="BD975" s="38"/>
      <c r="BE975" s="9"/>
      <c r="BF975" s="9"/>
      <c r="BG975" s="9"/>
      <c r="BH975" s="9"/>
      <c r="BI975" s="9"/>
    </row>
    <row r="976" spans="1:61">
      <c r="A976" s="70">
        <f t="shared" si="295"/>
        <v>2.4999999999999467E-3</v>
      </c>
      <c r="B976" s="5">
        <v>-1.7250000000000001</v>
      </c>
      <c r="C976" s="75">
        <v>3.79</v>
      </c>
      <c r="D976" s="75">
        <v>7.0000000000000007E-2</v>
      </c>
      <c r="G976" s="20"/>
      <c r="H976" s="85"/>
      <c r="I976" s="21"/>
      <c r="U976" s="20"/>
      <c r="V976" s="20"/>
      <c r="W976" s="21"/>
      <c r="X976" s="21"/>
      <c r="Y976" s="26"/>
      <c r="Z976" s="26"/>
      <c r="AA976" s="65"/>
      <c r="AI976" s="20"/>
      <c r="AJ976" s="20"/>
      <c r="AK976" s="21"/>
      <c r="AO976" s="9"/>
      <c r="AP976" s="38"/>
      <c r="AQ976" s="9"/>
      <c r="AR976" s="9"/>
      <c r="AS976" s="9"/>
      <c r="AT976" s="9"/>
      <c r="AU976" s="9"/>
      <c r="AV976" s="9"/>
      <c r="AW976" s="9"/>
      <c r="AX976" s="9"/>
      <c r="BA976" s="9"/>
      <c r="BB976" s="9"/>
      <c r="BC976" s="9"/>
      <c r="BD976" s="38"/>
      <c r="BE976" s="9"/>
      <c r="BF976" s="9"/>
      <c r="BG976" s="9"/>
      <c r="BH976" s="9"/>
      <c r="BI976" s="9"/>
    </row>
    <row r="977" spans="1:61">
      <c r="A977" s="70">
        <f t="shared" si="295"/>
        <v>2.5000000000001688E-3</v>
      </c>
      <c r="B977" s="5">
        <v>-1.7224999999999999</v>
      </c>
      <c r="C977" s="75">
        <v>3.72</v>
      </c>
      <c r="D977" s="75">
        <v>7.0000000000000007E-2</v>
      </c>
      <c r="G977" s="20"/>
      <c r="H977" s="85"/>
      <c r="I977" s="21"/>
      <c r="U977" s="20"/>
      <c r="V977" s="20"/>
      <c r="W977" s="21"/>
      <c r="X977" s="21"/>
      <c r="Y977" s="26"/>
      <c r="Z977" s="26"/>
      <c r="AA977" s="65"/>
      <c r="AI977" s="20"/>
      <c r="AJ977" s="20"/>
      <c r="AK977" s="21"/>
      <c r="AO977" s="9"/>
      <c r="AP977" s="38"/>
      <c r="AQ977" s="9"/>
      <c r="AR977" s="9"/>
      <c r="AS977" s="9"/>
      <c r="AT977" s="9"/>
      <c r="AU977" s="9"/>
      <c r="AV977" s="9"/>
      <c r="AW977" s="9"/>
      <c r="AX977" s="9"/>
      <c r="BA977" s="9"/>
      <c r="BB977" s="9"/>
      <c r="BC977" s="9"/>
      <c r="BD977" s="38"/>
      <c r="BE977" s="9"/>
      <c r="BF977" s="9"/>
      <c r="BG977" s="9"/>
      <c r="BH977" s="9"/>
      <c r="BI977" s="9"/>
    </row>
    <row r="978" spans="1:61">
      <c r="A978" s="70">
        <f t="shared" si="295"/>
        <v>2.4999999999999467E-3</v>
      </c>
      <c r="B978" s="5">
        <v>-1.72</v>
      </c>
      <c r="C978" s="75">
        <v>3.52</v>
      </c>
      <c r="D978" s="75">
        <v>0.06</v>
      </c>
      <c r="G978" s="20"/>
      <c r="H978" s="85"/>
      <c r="I978" s="21"/>
      <c r="U978" s="20"/>
      <c r="V978" s="20"/>
      <c r="W978" s="21"/>
      <c r="X978" s="21"/>
      <c r="Y978" s="26"/>
      <c r="Z978" s="26"/>
      <c r="AA978" s="65"/>
      <c r="AI978" s="20"/>
      <c r="AJ978" s="20"/>
      <c r="AK978" s="21"/>
      <c r="AO978" s="9"/>
      <c r="AP978" s="38"/>
      <c r="AQ978" s="9"/>
      <c r="AR978" s="9"/>
      <c r="AS978" s="9"/>
      <c r="AT978" s="9"/>
      <c r="AU978" s="9"/>
      <c r="AV978" s="9"/>
      <c r="AW978" s="9"/>
      <c r="AX978" s="9"/>
      <c r="BA978" s="9"/>
      <c r="BB978" s="9"/>
      <c r="BC978" s="9"/>
      <c r="BD978" s="38"/>
      <c r="BE978" s="9"/>
      <c r="BF978" s="9"/>
      <c r="BG978" s="9"/>
      <c r="BH978" s="9"/>
      <c r="BI978" s="9"/>
    </row>
    <row r="979" spans="1:61">
      <c r="A979" s="70">
        <f t="shared" si="295"/>
        <v>2.4999999999999467E-3</v>
      </c>
      <c r="B979" s="5">
        <v>-1.7175</v>
      </c>
      <c r="C979" s="75">
        <v>3.57</v>
      </c>
      <c r="D979" s="75">
        <v>0.06</v>
      </c>
      <c r="G979" s="20"/>
      <c r="H979" s="85"/>
      <c r="I979" s="21"/>
      <c r="U979" s="20"/>
      <c r="V979" s="20"/>
      <c r="W979" s="21"/>
      <c r="X979" s="21"/>
      <c r="Y979" s="26"/>
      <c r="Z979" s="26"/>
      <c r="AA979" s="65"/>
      <c r="AI979" s="20"/>
      <c r="AJ979" s="20"/>
      <c r="AK979" s="21"/>
      <c r="AO979" s="9"/>
      <c r="AP979" s="38"/>
      <c r="AQ979" s="9"/>
      <c r="AR979" s="9"/>
      <c r="AS979" s="9"/>
      <c r="AT979" s="9"/>
      <c r="AU979" s="9"/>
      <c r="AV979" s="9"/>
      <c r="AW979" s="9"/>
      <c r="AX979" s="9"/>
      <c r="BA979" s="9"/>
      <c r="BB979" s="9"/>
      <c r="BC979" s="9"/>
      <c r="BD979" s="38"/>
      <c r="BE979" s="9"/>
      <c r="BF979" s="9"/>
      <c r="BG979" s="9"/>
      <c r="BH979" s="9"/>
      <c r="BI979" s="9"/>
    </row>
    <row r="980" spans="1:61">
      <c r="A980" s="70">
        <f t="shared" si="295"/>
        <v>2.4999999999999467E-3</v>
      </c>
      <c r="B980" s="5">
        <v>-1.7150000000000001</v>
      </c>
      <c r="C980" s="75">
        <v>3.83</v>
      </c>
      <c r="D980" s="75">
        <v>0.06</v>
      </c>
      <c r="G980" s="20"/>
      <c r="H980" s="85"/>
      <c r="I980" s="21"/>
      <c r="U980" s="20"/>
      <c r="V980" s="20"/>
      <c r="W980" s="21"/>
      <c r="X980" s="21"/>
      <c r="Y980" s="26"/>
      <c r="Z980" s="26"/>
      <c r="AA980" s="65"/>
      <c r="AI980" s="20"/>
      <c r="AJ980" s="20"/>
      <c r="AK980" s="21"/>
      <c r="AO980" s="9"/>
      <c r="AP980" s="38"/>
      <c r="AQ980" s="9"/>
      <c r="AR980" s="9"/>
      <c r="AS980" s="9"/>
      <c r="AT980" s="9"/>
      <c r="AU980" s="9"/>
      <c r="AV980" s="9"/>
      <c r="AW980" s="9"/>
      <c r="AX980" s="9"/>
      <c r="BA980" s="9"/>
      <c r="BB980" s="9"/>
      <c r="BC980" s="9"/>
      <c r="BD980" s="38"/>
      <c r="BE980" s="9"/>
      <c r="BF980" s="9"/>
      <c r="BG980" s="9"/>
      <c r="BH980" s="9"/>
      <c r="BI980" s="9"/>
    </row>
    <row r="981" spans="1:61">
      <c r="A981" s="70">
        <f t="shared" si="295"/>
        <v>2.5000000000001688E-3</v>
      </c>
      <c r="B981" s="5">
        <v>-1.7124999999999999</v>
      </c>
      <c r="C981" s="75">
        <v>3.86</v>
      </c>
      <c r="D981" s="75">
        <v>7.0000000000000007E-2</v>
      </c>
      <c r="G981" s="20"/>
      <c r="H981" s="85"/>
      <c r="I981" s="21"/>
      <c r="U981" s="20"/>
      <c r="V981" s="20"/>
      <c r="W981" s="21"/>
      <c r="X981" s="21"/>
      <c r="Y981" s="26"/>
      <c r="Z981" s="26"/>
      <c r="AA981" s="65"/>
      <c r="AI981" s="20"/>
      <c r="AJ981" s="20"/>
      <c r="AK981" s="21"/>
      <c r="AO981" s="9"/>
      <c r="AP981" s="38"/>
      <c r="AQ981" s="9"/>
      <c r="AR981" s="9"/>
      <c r="AS981" s="9"/>
      <c r="AT981" s="9"/>
      <c r="AU981" s="9"/>
      <c r="AV981" s="9"/>
      <c r="AW981" s="9"/>
      <c r="AX981" s="9"/>
      <c r="BA981" s="9"/>
      <c r="BB981" s="9"/>
      <c r="BC981" s="9"/>
      <c r="BD981" s="38"/>
      <c r="BE981" s="9"/>
      <c r="BF981" s="9"/>
      <c r="BG981" s="9"/>
      <c r="BH981" s="9"/>
      <c r="BI981" s="9"/>
    </row>
    <row r="982" spans="1:61">
      <c r="A982" s="70">
        <f t="shared" si="295"/>
        <v>2.4999999999999467E-3</v>
      </c>
      <c r="B982" s="5">
        <v>-1.71</v>
      </c>
      <c r="C982" s="75">
        <v>3.93</v>
      </c>
      <c r="D982" s="75">
        <v>0.06</v>
      </c>
      <c r="G982" s="20"/>
      <c r="H982" s="85"/>
      <c r="I982" s="21"/>
      <c r="U982" s="20"/>
      <c r="V982" s="20"/>
      <c r="W982" s="21"/>
      <c r="X982" s="21"/>
      <c r="Y982" s="26"/>
      <c r="Z982" s="26"/>
      <c r="AA982" s="65"/>
      <c r="AI982" s="20"/>
      <c r="AJ982" s="20"/>
      <c r="AK982" s="21"/>
      <c r="AO982" s="9"/>
      <c r="AP982" s="38"/>
      <c r="AQ982" s="9"/>
      <c r="AR982" s="9"/>
      <c r="AS982" s="9"/>
      <c r="AT982" s="9"/>
      <c r="AU982" s="9"/>
      <c r="AV982" s="9"/>
      <c r="AW982" s="9"/>
      <c r="AX982" s="9"/>
      <c r="BA982" s="9"/>
      <c r="BB982" s="9"/>
      <c r="BC982" s="9"/>
      <c r="BD982" s="38"/>
      <c r="BE982" s="9"/>
      <c r="BF982" s="9"/>
      <c r="BG982" s="9"/>
      <c r="BH982" s="9"/>
      <c r="BI982" s="9"/>
    </row>
    <row r="983" spans="1:61">
      <c r="A983" s="70">
        <f t="shared" si="295"/>
        <v>2.4999999999999467E-3</v>
      </c>
      <c r="B983" s="5">
        <v>-1.7075</v>
      </c>
      <c r="C983" s="75">
        <v>4.17</v>
      </c>
      <c r="D983" s="75">
        <v>0.06</v>
      </c>
      <c r="G983" s="20"/>
      <c r="H983" s="85"/>
      <c r="I983" s="21"/>
      <c r="U983" s="20"/>
      <c r="V983" s="20"/>
      <c r="W983" s="21"/>
      <c r="X983" s="21"/>
      <c r="Y983" s="26"/>
      <c r="Z983" s="26"/>
      <c r="AA983" s="65"/>
      <c r="AI983" s="20"/>
      <c r="AJ983" s="20"/>
      <c r="AK983" s="21"/>
      <c r="AO983" s="9"/>
      <c r="AP983" s="38"/>
      <c r="AQ983" s="9"/>
      <c r="AR983" s="9"/>
      <c r="AS983" s="9"/>
      <c r="AT983" s="9"/>
      <c r="AU983" s="9"/>
      <c r="AV983" s="9"/>
      <c r="AW983" s="9"/>
      <c r="AX983" s="9"/>
      <c r="BA983" s="9"/>
      <c r="BB983" s="9"/>
      <c r="BC983" s="9"/>
      <c r="BD983" s="38"/>
      <c r="BE983" s="9"/>
      <c r="BF983" s="9"/>
      <c r="BG983" s="9"/>
      <c r="BH983" s="9"/>
      <c r="BI983" s="9"/>
    </row>
    <row r="984" spans="1:61">
      <c r="A984" s="70">
        <f t="shared" si="295"/>
        <v>2.4999999999999467E-3</v>
      </c>
      <c r="B984" s="5">
        <v>-1.7050000000000001</v>
      </c>
      <c r="C984" s="75">
        <v>4.12</v>
      </c>
      <c r="D984" s="75">
        <v>7.0000000000000007E-2</v>
      </c>
      <c r="G984" s="20"/>
      <c r="H984" s="85"/>
      <c r="I984" s="21"/>
      <c r="U984" s="20"/>
      <c r="V984" s="20"/>
      <c r="W984" s="21"/>
      <c r="X984" s="21"/>
      <c r="Y984" s="26"/>
      <c r="Z984" s="26"/>
      <c r="AA984" s="65"/>
      <c r="AI984" s="20"/>
      <c r="AJ984" s="20"/>
      <c r="AK984" s="21"/>
      <c r="AO984" s="9"/>
      <c r="AP984" s="38"/>
      <c r="AQ984" s="9"/>
      <c r="AR984" s="9"/>
      <c r="AS984" s="9"/>
      <c r="AT984" s="9"/>
      <c r="AU984" s="9"/>
      <c r="AV984" s="9"/>
      <c r="AW984" s="9"/>
      <c r="AX984" s="9"/>
      <c r="BA984" s="9"/>
      <c r="BB984" s="9"/>
      <c r="BC984" s="9"/>
      <c r="BD984" s="38"/>
      <c r="BE984" s="9"/>
      <c r="BF984" s="9"/>
      <c r="BG984" s="9"/>
      <c r="BH984" s="9"/>
      <c r="BI984" s="9"/>
    </row>
    <row r="985" spans="1:61">
      <c r="A985" s="70">
        <f t="shared" si="295"/>
        <v>2.5000000000001688E-3</v>
      </c>
      <c r="B985" s="5">
        <v>-1.7024999999999999</v>
      </c>
      <c r="C985" s="75">
        <v>4.1500000000000004</v>
      </c>
      <c r="D985" s="75">
        <v>0.06</v>
      </c>
      <c r="G985" s="20"/>
      <c r="H985" s="85"/>
      <c r="I985" s="21"/>
      <c r="U985" s="20"/>
      <c r="V985" s="20"/>
      <c r="W985" s="21"/>
      <c r="X985" s="21"/>
      <c r="Y985" s="26"/>
      <c r="Z985" s="26"/>
      <c r="AA985" s="65"/>
      <c r="AI985" s="20"/>
      <c r="AJ985" s="20"/>
      <c r="AK985" s="21"/>
      <c r="AO985" s="9"/>
      <c r="AP985" s="38"/>
      <c r="AQ985" s="9"/>
      <c r="AR985" s="9"/>
      <c r="AS985" s="9"/>
      <c r="AT985" s="9"/>
      <c r="AU985" s="9"/>
      <c r="AV985" s="9"/>
      <c r="AW985" s="9"/>
      <c r="AX985" s="9"/>
      <c r="BA985" s="9"/>
      <c r="BB985" s="9"/>
      <c r="BC985" s="9"/>
      <c r="BD985" s="38"/>
      <c r="BE985" s="9"/>
      <c r="BF985" s="9"/>
      <c r="BG985" s="9"/>
      <c r="BH985" s="9"/>
      <c r="BI985" s="9"/>
    </row>
    <row r="986" spans="1:61">
      <c r="A986" s="70">
        <f t="shared" si="295"/>
        <v>2.4999999999999467E-3</v>
      </c>
      <c r="B986" s="5">
        <v>-1.7</v>
      </c>
      <c r="C986" s="75">
        <v>4.09</v>
      </c>
      <c r="D986" s="75">
        <v>0.06</v>
      </c>
      <c r="G986" s="20"/>
      <c r="H986" s="85"/>
      <c r="I986" s="21"/>
      <c r="U986" s="20"/>
      <c r="V986" s="20"/>
      <c r="W986" s="21"/>
      <c r="X986" s="21"/>
      <c r="Y986" s="26"/>
      <c r="Z986" s="26"/>
      <c r="AA986" s="65"/>
      <c r="AI986" s="20"/>
      <c r="AJ986" s="20"/>
      <c r="AK986" s="21"/>
      <c r="AO986" s="9"/>
      <c r="AP986" s="38"/>
      <c r="AQ986" s="9"/>
      <c r="AR986" s="9"/>
      <c r="AS986" s="9"/>
      <c r="AT986" s="9"/>
      <c r="AU986" s="9"/>
      <c r="AV986" s="9"/>
      <c r="AW986" s="9"/>
      <c r="AX986" s="9"/>
      <c r="BA986" s="9"/>
      <c r="BB986" s="9"/>
      <c r="BC986" s="9"/>
      <c r="BD986" s="38"/>
      <c r="BE986" s="9"/>
      <c r="BF986" s="9"/>
      <c r="BG986" s="9"/>
      <c r="BH986" s="9"/>
      <c r="BI986" s="9"/>
    </row>
    <row r="987" spans="1:61">
      <c r="A987" s="70">
        <f t="shared" si="295"/>
        <v>2.4999999999999467E-3</v>
      </c>
      <c r="B987" s="5">
        <v>-1.6975</v>
      </c>
      <c r="C987" s="75">
        <v>3.77</v>
      </c>
      <c r="D987" s="75">
        <v>0.09</v>
      </c>
      <c r="G987" s="20"/>
      <c r="H987" s="85"/>
      <c r="I987" s="21"/>
      <c r="U987" s="20"/>
      <c r="V987" s="20"/>
      <c r="W987" s="21"/>
      <c r="X987" s="21"/>
      <c r="Y987" s="26"/>
      <c r="Z987" s="26"/>
      <c r="AA987" s="65"/>
      <c r="AI987" s="20"/>
      <c r="AJ987" s="20"/>
      <c r="AK987" s="21"/>
      <c r="AO987" s="9"/>
      <c r="AP987" s="38"/>
      <c r="AQ987" s="9"/>
      <c r="AR987" s="9"/>
      <c r="AS987" s="9"/>
      <c r="AT987" s="9"/>
      <c r="AU987" s="9"/>
      <c r="AV987" s="9"/>
      <c r="AW987" s="9"/>
      <c r="AX987" s="9"/>
      <c r="BA987" s="9"/>
      <c r="BB987" s="9"/>
      <c r="BC987" s="9"/>
      <c r="BD987" s="38"/>
      <c r="BE987" s="9"/>
      <c r="BF987" s="9"/>
      <c r="BG987" s="9"/>
      <c r="BH987" s="9"/>
      <c r="BI987" s="9"/>
    </row>
    <row r="988" spans="1:61">
      <c r="A988" s="70">
        <f t="shared" si="295"/>
        <v>2.4999999999999467E-3</v>
      </c>
      <c r="B988" s="5">
        <v>-1.6950000000000001</v>
      </c>
      <c r="C988" s="75">
        <v>3.82</v>
      </c>
      <c r="D988" s="75">
        <v>0.05</v>
      </c>
      <c r="G988" s="20"/>
      <c r="H988" s="85"/>
      <c r="I988" s="21"/>
      <c r="U988" s="20"/>
      <c r="V988" s="20"/>
      <c r="W988" s="21"/>
      <c r="X988" s="21"/>
      <c r="Y988" s="26"/>
      <c r="Z988" s="26"/>
      <c r="AA988" s="65"/>
      <c r="AI988" s="20"/>
      <c r="AJ988" s="20"/>
      <c r="AK988" s="21"/>
      <c r="AO988" s="9"/>
      <c r="AP988" s="38"/>
      <c r="AQ988" s="9"/>
      <c r="AR988" s="9"/>
      <c r="AS988" s="9"/>
      <c r="AT988" s="9"/>
      <c r="AU988" s="9"/>
      <c r="AV988" s="9"/>
      <c r="AW988" s="9"/>
      <c r="AX988" s="9"/>
      <c r="BA988" s="9"/>
      <c r="BB988" s="9"/>
      <c r="BC988" s="9"/>
      <c r="BD988" s="38"/>
      <c r="BE988" s="9"/>
      <c r="BF988" s="9"/>
      <c r="BG988" s="9"/>
      <c r="BH988" s="9"/>
      <c r="BI988" s="9"/>
    </row>
    <row r="989" spans="1:61">
      <c r="A989" s="70">
        <f t="shared" si="295"/>
        <v>2.5000000000001688E-3</v>
      </c>
      <c r="B989" s="5">
        <v>-1.6924999999999999</v>
      </c>
      <c r="C989" s="75">
        <v>3.75</v>
      </c>
      <c r="D989" s="75">
        <v>0.06</v>
      </c>
      <c r="G989" s="20"/>
      <c r="H989" s="85"/>
      <c r="I989" s="21"/>
      <c r="U989" s="20"/>
      <c r="V989" s="20"/>
      <c r="W989" s="21"/>
      <c r="X989" s="21"/>
      <c r="Y989" s="26"/>
      <c r="Z989" s="26"/>
      <c r="AA989" s="65"/>
      <c r="AI989" s="20"/>
      <c r="AJ989" s="20"/>
      <c r="AK989" s="21"/>
      <c r="AO989" s="9"/>
      <c r="AP989" s="38"/>
      <c r="AQ989" s="9"/>
      <c r="AR989" s="9"/>
      <c r="AS989" s="9"/>
      <c r="AT989" s="9"/>
      <c r="AU989" s="9"/>
      <c r="AV989" s="9"/>
      <c r="AW989" s="9"/>
      <c r="AX989" s="9"/>
      <c r="BA989" s="9"/>
      <c r="BB989" s="9"/>
      <c r="BC989" s="9"/>
      <c r="BD989" s="38"/>
      <c r="BE989" s="9"/>
      <c r="BF989" s="9"/>
      <c r="BG989" s="9"/>
      <c r="BH989" s="9"/>
      <c r="BI989" s="9"/>
    </row>
    <row r="990" spans="1:61">
      <c r="A990" s="70">
        <f t="shared" si="295"/>
        <v>2.4999999999999467E-3</v>
      </c>
      <c r="B990" s="5">
        <v>-1.69</v>
      </c>
      <c r="C990" s="75">
        <v>3.72</v>
      </c>
      <c r="D990" s="75">
        <v>0.06</v>
      </c>
      <c r="G990" s="20"/>
      <c r="H990" s="85"/>
      <c r="I990" s="21"/>
      <c r="U990" s="20"/>
      <c r="V990" s="20"/>
      <c r="W990" s="21"/>
      <c r="X990" s="21"/>
      <c r="Y990" s="26"/>
      <c r="Z990" s="26"/>
      <c r="AA990" s="65"/>
      <c r="AI990" s="20"/>
      <c r="AJ990" s="20"/>
      <c r="AK990" s="21"/>
      <c r="AO990" s="9"/>
      <c r="AP990" s="38"/>
      <c r="AQ990" s="9"/>
      <c r="AR990" s="9"/>
      <c r="AS990" s="9"/>
      <c r="AT990" s="9"/>
      <c r="AU990" s="9"/>
      <c r="AV990" s="9"/>
      <c r="AW990" s="9"/>
      <c r="AX990" s="9"/>
      <c r="BA990" s="9"/>
      <c r="BB990" s="9"/>
      <c r="BC990" s="9"/>
      <c r="BD990" s="38"/>
      <c r="BE990" s="9"/>
      <c r="BF990" s="9"/>
      <c r="BG990" s="9"/>
      <c r="BH990" s="9"/>
      <c r="BI990" s="9"/>
    </row>
    <row r="991" spans="1:61">
      <c r="A991" s="70">
        <f t="shared" si="295"/>
        <v>2.4999999999999467E-3</v>
      </c>
      <c r="B991" s="5">
        <v>-1.6875</v>
      </c>
      <c r="C991" s="75">
        <v>3.74</v>
      </c>
      <c r="D991" s="75">
        <v>0.05</v>
      </c>
      <c r="G991" s="20"/>
      <c r="H991" s="85"/>
      <c r="I991" s="21"/>
      <c r="U991" s="20"/>
      <c r="V991" s="20"/>
      <c r="W991" s="21"/>
      <c r="X991" s="21"/>
      <c r="Y991" s="26"/>
      <c r="Z991" s="26"/>
      <c r="AA991" s="65"/>
      <c r="AI991" s="20"/>
      <c r="AJ991" s="20"/>
      <c r="AK991" s="21"/>
      <c r="AO991" s="9"/>
      <c r="AP991" s="38"/>
      <c r="AQ991" s="9"/>
      <c r="AR991" s="9"/>
      <c r="AS991" s="9"/>
      <c r="AT991" s="9"/>
      <c r="AU991" s="9"/>
      <c r="AV991" s="9"/>
      <c r="AW991" s="9"/>
      <c r="AX991" s="9"/>
      <c r="BA991" s="9"/>
      <c r="BB991" s="9"/>
      <c r="BC991" s="9"/>
      <c r="BD991" s="38"/>
      <c r="BE991" s="9"/>
      <c r="BF991" s="9"/>
      <c r="BG991" s="9"/>
      <c r="BH991" s="9"/>
      <c r="BI991" s="9"/>
    </row>
    <row r="992" spans="1:61">
      <c r="A992" s="70">
        <f t="shared" si="295"/>
        <v>2.4999999999999467E-3</v>
      </c>
      <c r="B992" s="5">
        <v>-1.6850000000000001</v>
      </c>
      <c r="C992" s="75">
        <v>3.59</v>
      </c>
      <c r="D992" s="75">
        <v>0.05</v>
      </c>
      <c r="G992" s="20"/>
      <c r="H992" s="85"/>
      <c r="I992" s="21"/>
      <c r="U992" s="20"/>
      <c r="V992" s="20"/>
      <c r="W992" s="21"/>
      <c r="X992" s="21"/>
      <c r="Y992" s="26"/>
      <c r="Z992" s="26"/>
      <c r="AA992" s="65"/>
      <c r="AI992" s="20"/>
      <c r="AJ992" s="20"/>
      <c r="AK992" s="21"/>
      <c r="AO992" s="9"/>
      <c r="AP992" s="38"/>
      <c r="AQ992" s="9"/>
      <c r="AR992" s="9"/>
      <c r="AS992" s="9"/>
      <c r="AT992" s="9"/>
      <c r="AU992" s="9"/>
      <c r="AV992" s="9"/>
      <c r="AW992" s="9"/>
      <c r="AX992" s="9"/>
      <c r="BA992" s="9"/>
      <c r="BB992" s="9"/>
      <c r="BC992" s="9"/>
      <c r="BD992" s="38"/>
      <c r="BE992" s="9"/>
      <c r="BF992" s="9"/>
      <c r="BG992" s="9"/>
      <c r="BH992" s="9"/>
      <c r="BI992" s="9"/>
    </row>
    <row r="993" spans="1:61">
      <c r="A993" s="70">
        <f t="shared" si="295"/>
        <v>2.4999999999999467E-3</v>
      </c>
      <c r="B993" s="5">
        <v>-1.6825000000000001</v>
      </c>
      <c r="C993" s="75">
        <v>3.57</v>
      </c>
      <c r="D993" s="75">
        <v>7.0000000000000007E-2</v>
      </c>
      <c r="G993" s="20"/>
      <c r="H993" s="85"/>
      <c r="I993" s="21"/>
      <c r="U993" s="20"/>
      <c r="V993" s="20"/>
      <c r="W993" s="21"/>
      <c r="X993" s="21"/>
      <c r="Y993" s="26"/>
      <c r="Z993" s="26"/>
      <c r="AA993" s="65"/>
      <c r="AI993" s="20"/>
      <c r="AJ993" s="20"/>
      <c r="AK993" s="21"/>
      <c r="AO993" s="9"/>
      <c r="AP993" s="38"/>
      <c r="AQ993" s="9"/>
      <c r="AR993" s="9"/>
      <c r="AS993" s="9"/>
      <c r="AT993" s="9"/>
      <c r="AU993" s="9"/>
      <c r="AV993" s="9"/>
      <c r="AW993" s="9"/>
      <c r="AX993" s="9"/>
      <c r="BA993" s="9"/>
      <c r="BB993" s="9"/>
      <c r="BC993" s="9"/>
      <c r="BD993" s="38"/>
      <c r="BE993" s="9"/>
      <c r="BF993" s="9"/>
      <c r="BG993" s="9"/>
      <c r="BH993" s="9"/>
      <c r="BI993" s="9"/>
    </row>
    <row r="994" spans="1:61">
      <c r="A994" s="70">
        <f t="shared" si="295"/>
        <v>2.5000000000001688E-3</v>
      </c>
      <c r="B994" s="5">
        <v>-1.68</v>
      </c>
      <c r="C994" s="75">
        <v>3.65</v>
      </c>
      <c r="D994" s="75">
        <v>0.06</v>
      </c>
      <c r="G994" s="20"/>
      <c r="H994" s="85"/>
      <c r="I994" s="21"/>
      <c r="U994" s="20"/>
      <c r="V994" s="20"/>
      <c r="W994" s="21"/>
      <c r="X994" s="21"/>
      <c r="Y994" s="26"/>
      <c r="Z994" s="26"/>
      <c r="AA994" s="65"/>
      <c r="AI994" s="20"/>
      <c r="AJ994" s="20"/>
      <c r="AK994" s="21"/>
      <c r="AO994" s="9"/>
      <c r="AP994" s="38"/>
      <c r="AQ994" s="9"/>
      <c r="AR994" s="9"/>
      <c r="AS994" s="9"/>
      <c r="AT994" s="9"/>
      <c r="AU994" s="9"/>
      <c r="AV994" s="9"/>
      <c r="AW994" s="9"/>
      <c r="AX994" s="9"/>
      <c r="BA994" s="9"/>
      <c r="BB994" s="9"/>
      <c r="BC994" s="9"/>
      <c r="BD994" s="38"/>
      <c r="BE994" s="9"/>
      <c r="BF994" s="9"/>
      <c r="BG994" s="9"/>
      <c r="BH994" s="9"/>
      <c r="BI994" s="9"/>
    </row>
    <row r="995" spans="1:61">
      <c r="A995" s="70">
        <f t="shared" si="295"/>
        <v>2.4999999999999467E-3</v>
      </c>
      <c r="B995" s="5">
        <v>-1.6775</v>
      </c>
      <c r="C995" s="75">
        <v>3.72</v>
      </c>
      <c r="D995" s="75">
        <v>0.05</v>
      </c>
      <c r="G995" s="20"/>
      <c r="H995" s="85"/>
      <c r="I995" s="21"/>
      <c r="U995" s="20"/>
      <c r="V995" s="20"/>
      <c r="W995" s="21"/>
      <c r="X995" s="21"/>
      <c r="Y995" s="26"/>
      <c r="Z995" s="26"/>
      <c r="AA995" s="65"/>
      <c r="AI995" s="20"/>
      <c r="AJ995" s="20"/>
      <c r="AK995" s="21"/>
      <c r="AO995" s="9"/>
      <c r="AP995" s="38"/>
      <c r="AQ995" s="9"/>
      <c r="AR995" s="9"/>
      <c r="AS995" s="9"/>
      <c r="AT995" s="9"/>
      <c r="AU995" s="9"/>
      <c r="AV995" s="9"/>
      <c r="AW995" s="9"/>
      <c r="AX995" s="9"/>
      <c r="BA995" s="9"/>
      <c r="BB995" s="9"/>
      <c r="BC995" s="9"/>
      <c r="BD995" s="38"/>
      <c r="BE995" s="9"/>
      <c r="BF995" s="9"/>
      <c r="BG995" s="9"/>
      <c r="BH995" s="9"/>
      <c r="BI995" s="9"/>
    </row>
    <row r="996" spans="1:61">
      <c r="A996" s="70">
        <f t="shared" si="295"/>
        <v>2.4999999999999467E-3</v>
      </c>
      <c r="B996" s="5">
        <v>-1.675</v>
      </c>
      <c r="C996" s="75">
        <v>3.55</v>
      </c>
      <c r="D996" s="75">
        <v>0.08</v>
      </c>
      <c r="G996" s="20"/>
      <c r="H996" s="85"/>
      <c r="I996" s="21"/>
      <c r="U996" s="20"/>
      <c r="V996" s="20"/>
      <c r="W996" s="21"/>
      <c r="X996" s="21"/>
      <c r="Y996" s="26"/>
      <c r="Z996" s="26"/>
      <c r="AA996" s="65"/>
      <c r="AI996" s="20"/>
      <c r="AJ996" s="20"/>
      <c r="AK996" s="21"/>
      <c r="AO996" s="9"/>
      <c r="AP996" s="38"/>
      <c r="AQ996" s="9"/>
      <c r="AR996" s="9"/>
      <c r="AS996" s="9"/>
      <c r="AT996" s="9"/>
      <c r="AU996" s="9"/>
      <c r="AV996" s="9"/>
      <c r="AW996" s="9"/>
      <c r="AX996" s="9"/>
      <c r="BA996" s="9"/>
      <c r="BB996" s="9"/>
      <c r="BC996" s="9"/>
      <c r="BD996" s="38"/>
      <c r="BE996" s="9"/>
      <c r="BF996" s="9"/>
      <c r="BG996" s="9"/>
      <c r="BH996" s="9"/>
      <c r="BI996" s="9"/>
    </row>
    <row r="997" spans="1:61">
      <c r="A997" s="70">
        <f t="shared" si="295"/>
        <v>2.4999999999999467E-3</v>
      </c>
      <c r="B997" s="5">
        <v>-1.6725000000000001</v>
      </c>
      <c r="C997" s="75">
        <v>3.86</v>
      </c>
      <c r="D997" s="75">
        <v>0.06</v>
      </c>
      <c r="G997" s="20"/>
      <c r="H997" s="85"/>
      <c r="I997" s="21"/>
      <c r="U997" s="20"/>
      <c r="V997" s="20"/>
      <c r="W997" s="21"/>
      <c r="X997" s="21"/>
      <c r="Y997" s="26"/>
      <c r="Z997" s="26"/>
      <c r="AA997" s="65"/>
      <c r="AI997" s="20"/>
      <c r="AJ997" s="20"/>
      <c r="AK997" s="21"/>
      <c r="AO997" s="9"/>
      <c r="AP997" s="38"/>
      <c r="AQ997" s="9"/>
      <c r="AR997" s="9"/>
      <c r="AS997" s="9"/>
      <c r="AT997" s="9"/>
      <c r="AU997" s="9"/>
      <c r="AV997" s="9"/>
      <c r="AW997" s="9"/>
      <c r="AX997" s="9"/>
      <c r="BA997" s="9"/>
      <c r="BB997" s="9"/>
      <c r="BC997" s="9"/>
      <c r="BD997" s="38"/>
      <c r="BE997" s="9"/>
      <c r="BF997" s="9"/>
      <c r="BG997" s="9"/>
      <c r="BH997" s="9"/>
      <c r="BI997" s="9"/>
    </row>
    <row r="998" spans="1:61">
      <c r="A998" s="70">
        <f t="shared" si="295"/>
        <v>2.5000000000001688E-3</v>
      </c>
      <c r="B998" s="5">
        <v>-1.67</v>
      </c>
      <c r="C998" s="75">
        <v>3.88</v>
      </c>
      <c r="D998" s="75">
        <v>0.08</v>
      </c>
      <c r="G998" s="20"/>
      <c r="H998" s="85"/>
      <c r="I998" s="21"/>
      <c r="U998" s="20"/>
      <c r="V998" s="20"/>
      <c r="W998" s="21"/>
      <c r="X998" s="21"/>
      <c r="Y998" s="26"/>
      <c r="Z998" s="26"/>
      <c r="AA998" s="65"/>
      <c r="AI998" s="20"/>
      <c r="AJ998" s="20"/>
      <c r="AK998" s="21"/>
      <c r="AO998" s="9"/>
      <c r="AP998" s="38"/>
      <c r="AQ998" s="9"/>
      <c r="AR998" s="9"/>
      <c r="AS998" s="9"/>
      <c r="AT998" s="9"/>
      <c r="AU998" s="9"/>
      <c r="AV998" s="9"/>
      <c r="AW998" s="9"/>
      <c r="AX998" s="9"/>
      <c r="BA998" s="9"/>
      <c r="BB998" s="9"/>
      <c r="BC998" s="9"/>
      <c r="BD998" s="38"/>
      <c r="BE998" s="9"/>
      <c r="BF998" s="9"/>
      <c r="BG998" s="9"/>
      <c r="BH998" s="9"/>
      <c r="BI998" s="9"/>
    </row>
    <row r="999" spans="1:61">
      <c r="A999" s="70">
        <f t="shared" si="295"/>
        <v>2.4999999999999467E-3</v>
      </c>
      <c r="B999" s="5">
        <v>-1.6675</v>
      </c>
      <c r="C999" s="75">
        <v>3.91</v>
      </c>
      <c r="D999" s="75">
        <v>0.06</v>
      </c>
      <c r="G999" s="20"/>
      <c r="H999" s="85"/>
      <c r="I999" s="21"/>
      <c r="U999" s="20"/>
      <c r="V999" s="20"/>
      <c r="W999" s="21"/>
      <c r="X999" s="21"/>
      <c r="Y999" s="26"/>
      <c r="Z999" s="26"/>
      <c r="AA999" s="65"/>
      <c r="AI999" s="20"/>
      <c r="AJ999" s="20"/>
      <c r="AK999" s="21"/>
      <c r="AO999" s="9"/>
      <c r="AP999" s="38"/>
      <c r="AQ999" s="9"/>
      <c r="AR999" s="9"/>
      <c r="AS999" s="9"/>
      <c r="AT999" s="9"/>
      <c r="AU999" s="9"/>
      <c r="AV999" s="9"/>
      <c r="AW999" s="9"/>
      <c r="AX999" s="9"/>
      <c r="BA999" s="9"/>
      <c r="BB999" s="9"/>
      <c r="BC999" s="9"/>
      <c r="BD999" s="38"/>
      <c r="BE999" s="9"/>
      <c r="BF999" s="9"/>
      <c r="BG999" s="9"/>
      <c r="BH999" s="9"/>
      <c r="BI999" s="9"/>
    </row>
    <row r="1000" spans="1:61">
      <c r="A1000" s="70">
        <f t="shared" si="295"/>
        <v>2.4999999999999467E-3</v>
      </c>
      <c r="B1000" s="5">
        <v>-1.665</v>
      </c>
      <c r="C1000" s="75">
        <v>4.13</v>
      </c>
      <c r="D1000" s="75">
        <v>0.06</v>
      </c>
      <c r="G1000" s="20"/>
      <c r="H1000" s="85"/>
      <c r="I1000" s="21"/>
      <c r="U1000" s="20"/>
      <c r="V1000" s="20"/>
      <c r="W1000" s="21"/>
      <c r="X1000" s="21"/>
      <c r="Y1000" s="26"/>
      <c r="Z1000" s="26"/>
      <c r="AA1000" s="65"/>
      <c r="AI1000" s="20"/>
      <c r="AJ1000" s="20"/>
      <c r="AK1000" s="21"/>
      <c r="AO1000" s="9"/>
      <c r="AP1000" s="38"/>
      <c r="AQ1000" s="9"/>
      <c r="AR1000" s="9"/>
      <c r="AS1000" s="9"/>
      <c r="AT1000" s="9"/>
      <c r="AU1000" s="9"/>
      <c r="AV1000" s="9"/>
      <c r="AW1000" s="9"/>
      <c r="AX1000" s="9"/>
      <c r="BA1000" s="9"/>
      <c r="BB1000" s="9"/>
      <c r="BC1000" s="9"/>
      <c r="BD1000" s="38"/>
      <c r="BE1000" s="9"/>
      <c r="BF1000" s="9"/>
      <c r="BG1000" s="9"/>
      <c r="BH1000" s="9"/>
      <c r="BI1000" s="9"/>
    </row>
    <row r="1001" spans="1:61">
      <c r="A1001" s="70">
        <f t="shared" si="295"/>
        <v>2.4999999999999467E-3</v>
      </c>
      <c r="B1001" s="5">
        <v>-1.6625000000000001</v>
      </c>
      <c r="C1001" s="75">
        <v>4.08</v>
      </c>
      <c r="D1001" s="75">
        <v>7.0000000000000007E-2</v>
      </c>
      <c r="G1001" s="20"/>
      <c r="H1001" s="85"/>
      <c r="I1001" s="21"/>
      <c r="U1001" s="20"/>
      <c r="V1001" s="20"/>
      <c r="W1001" s="21"/>
      <c r="X1001" s="21"/>
      <c r="Y1001" s="26"/>
      <c r="Z1001" s="26"/>
      <c r="AA1001" s="65"/>
      <c r="AI1001" s="20"/>
      <c r="AJ1001" s="20"/>
      <c r="AK1001" s="21"/>
      <c r="AO1001" s="9"/>
      <c r="AP1001" s="38"/>
      <c r="AQ1001" s="9"/>
      <c r="AR1001" s="9"/>
      <c r="AS1001" s="9"/>
      <c r="AT1001" s="9"/>
      <c r="AU1001" s="9"/>
      <c r="AV1001" s="9"/>
      <c r="AW1001" s="9"/>
      <c r="AX1001" s="9"/>
      <c r="BA1001" s="9"/>
      <c r="BB1001" s="9"/>
      <c r="BC1001" s="9"/>
      <c r="BD1001" s="38"/>
      <c r="BE1001" s="9"/>
      <c r="BF1001" s="9"/>
      <c r="BG1001" s="9"/>
      <c r="BH1001" s="9"/>
      <c r="BI1001" s="9"/>
    </row>
    <row r="1002" spans="1:61">
      <c r="A1002" s="70">
        <f t="shared" si="295"/>
        <v>2.5000000000001688E-3</v>
      </c>
      <c r="B1002" s="5">
        <v>-1.66</v>
      </c>
      <c r="C1002" s="75">
        <v>4.13</v>
      </c>
      <c r="D1002" s="75">
        <v>0.06</v>
      </c>
      <c r="G1002" s="20"/>
      <c r="H1002" s="85"/>
      <c r="I1002" s="21"/>
      <c r="U1002" s="20"/>
      <c r="V1002" s="20"/>
      <c r="W1002" s="21"/>
      <c r="X1002" s="21"/>
      <c r="Y1002" s="26"/>
      <c r="Z1002" s="26"/>
      <c r="AA1002" s="65"/>
      <c r="AI1002" s="20"/>
      <c r="AJ1002" s="20"/>
      <c r="AK1002" s="21"/>
      <c r="AO1002" s="9"/>
      <c r="AP1002" s="38"/>
      <c r="AQ1002" s="9"/>
      <c r="AR1002" s="9"/>
      <c r="AS1002" s="9"/>
      <c r="AT1002" s="9"/>
      <c r="AU1002" s="9"/>
      <c r="AV1002" s="9"/>
      <c r="AW1002" s="9"/>
      <c r="AX1002" s="9"/>
      <c r="BA1002" s="9"/>
      <c r="BB1002" s="9"/>
      <c r="BC1002" s="9"/>
      <c r="BD1002" s="38"/>
      <c r="BE1002" s="9"/>
      <c r="BF1002" s="9"/>
      <c r="BG1002" s="9"/>
      <c r="BH1002" s="9"/>
      <c r="BI1002" s="9"/>
    </row>
    <row r="1003" spans="1:61">
      <c r="A1003" s="70">
        <f t="shared" si="295"/>
        <v>2.4999999999999467E-3</v>
      </c>
      <c r="B1003" s="5">
        <v>-1.6575</v>
      </c>
      <c r="C1003" s="75">
        <v>4.1100000000000003</v>
      </c>
      <c r="D1003" s="75">
        <v>0.06</v>
      </c>
      <c r="G1003" s="20"/>
      <c r="H1003" s="85"/>
      <c r="I1003" s="21"/>
      <c r="U1003" s="20"/>
      <c r="V1003" s="20"/>
      <c r="W1003" s="21"/>
      <c r="X1003" s="21"/>
      <c r="Y1003" s="26"/>
      <c r="Z1003" s="26"/>
      <c r="AA1003" s="65"/>
      <c r="AI1003" s="20"/>
      <c r="AJ1003" s="20"/>
      <c r="AK1003" s="21"/>
      <c r="AO1003" s="9"/>
      <c r="AP1003" s="38"/>
      <c r="AQ1003" s="9"/>
      <c r="AR1003" s="9"/>
      <c r="AS1003" s="9"/>
      <c r="AT1003" s="9"/>
      <c r="AU1003" s="9"/>
      <c r="AV1003" s="9"/>
      <c r="AW1003" s="9"/>
      <c r="AX1003" s="9"/>
      <c r="BA1003" s="9"/>
      <c r="BB1003" s="9"/>
      <c r="BC1003" s="9"/>
      <c r="BD1003" s="38"/>
      <c r="BE1003" s="9"/>
      <c r="BF1003" s="9"/>
      <c r="BG1003" s="9"/>
      <c r="BH1003" s="9"/>
      <c r="BI1003" s="9"/>
    </row>
    <row r="1004" spans="1:61">
      <c r="A1004" s="70">
        <f t="shared" si="295"/>
        <v>2.4999999999999467E-3</v>
      </c>
      <c r="B1004" s="5">
        <v>-1.655</v>
      </c>
      <c r="C1004" s="75">
        <v>4.28</v>
      </c>
      <c r="D1004" s="75">
        <v>0.06</v>
      </c>
      <c r="G1004" s="20"/>
      <c r="H1004" s="85"/>
      <c r="I1004" s="21"/>
      <c r="U1004" s="20"/>
      <c r="V1004" s="20"/>
      <c r="W1004" s="21"/>
      <c r="X1004" s="21"/>
      <c r="Y1004" s="26"/>
      <c r="Z1004" s="26"/>
      <c r="AA1004" s="65"/>
      <c r="AI1004" s="20"/>
      <c r="AJ1004" s="20"/>
      <c r="AK1004" s="21"/>
      <c r="AO1004" s="9"/>
      <c r="AP1004" s="38"/>
      <c r="AQ1004" s="9"/>
      <c r="AR1004" s="9"/>
      <c r="AS1004" s="9"/>
      <c r="AT1004" s="9"/>
      <c r="AU1004" s="9"/>
      <c r="AV1004" s="9"/>
      <c r="AW1004" s="9"/>
      <c r="AX1004" s="9"/>
      <c r="BA1004" s="9"/>
      <c r="BB1004" s="9"/>
      <c r="BC1004" s="9"/>
      <c r="BD1004" s="38"/>
      <c r="BE1004" s="9"/>
      <c r="BF1004" s="9"/>
      <c r="BG1004" s="9"/>
      <c r="BH1004" s="9"/>
      <c r="BI1004" s="9"/>
    </row>
    <row r="1005" spans="1:61">
      <c r="A1005" s="70">
        <f t="shared" si="295"/>
        <v>2.4999999999999467E-3</v>
      </c>
      <c r="B1005" s="5">
        <v>-1.6525000000000001</v>
      </c>
      <c r="C1005" s="75">
        <v>4.25</v>
      </c>
      <c r="D1005" s="75">
        <v>0.06</v>
      </c>
      <c r="G1005" s="20"/>
      <c r="H1005" s="85"/>
      <c r="I1005" s="21"/>
      <c r="U1005" s="20"/>
      <c r="V1005" s="20"/>
      <c r="W1005" s="21"/>
      <c r="X1005" s="21"/>
      <c r="Y1005" s="26"/>
      <c r="Z1005" s="26"/>
      <c r="AA1005" s="65"/>
      <c r="AI1005" s="20"/>
      <c r="AJ1005" s="20"/>
      <c r="AK1005" s="21"/>
      <c r="AO1005" s="9"/>
      <c r="AP1005" s="38"/>
      <c r="AQ1005" s="9"/>
      <c r="AR1005" s="9"/>
      <c r="AS1005" s="9"/>
      <c r="AT1005" s="9"/>
      <c r="AU1005" s="9"/>
      <c r="AV1005" s="9"/>
      <c r="AW1005" s="9"/>
      <c r="AX1005" s="9"/>
      <c r="BA1005" s="9"/>
      <c r="BB1005" s="9"/>
      <c r="BC1005" s="9"/>
      <c r="BD1005" s="38"/>
      <c r="BE1005" s="9"/>
      <c r="BF1005" s="9"/>
      <c r="BG1005" s="9"/>
      <c r="BH1005" s="9"/>
      <c r="BI1005" s="9"/>
    </row>
    <row r="1006" spans="1:61">
      <c r="A1006" s="70">
        <f t="shared" si="295"/>
        <v>2.5000000000001688E-3</v>
      </c>
      <c r="B1006" s="5">
        <v>-1.65</v>
      </c>
      <c r="C1006" s="75">
        <v>4.18</v>
      </c>
      <c r="D1006" s="75">
        <v>0.06</v>
      </c>
      <c r="G1006" s="20"/>
      <c r="H1006" s="85"/>
      <c r="I1006" s="21"/>
      <c r="U1006" s="20"/>
      <c r="V1006" s="20"/>
      <c r="W1006" s="21"/>
      <c r="X1006" s="21"/>
      <c r="Y1006" s="26"/>
      <c r="Z1006" s="26"/>
      <c r="AA1006" s="65"/>
      <c r="AI1006" s="20"/>
      <c r="AJ1006" s="20"/>
      <c r="AK1006" s="21"/>
      <c r="AO1006" s="9"/>
      <c r="AP1006" s="38"/>
      <c r="AQ1006" s="9"/>
      <c r="AR1006" s="9"/>
      <c r="AS1006" s="9"/>
      <c r="AT1006" s="9"/>
      <c r="AU1006" s="9"/>
      <c r="AV1006" s="9"/>
      <c r="AW1006" s="9"/>
      <c r="AX1006" s="9"/>
      <c r="BA1006" s="9"/>
      <c r="BB1006" s="9"/>
      <c r="BC1006" s="9"/>
      <c r="BD1006" s="38"/>
      <c r="BE1006" s="9"/>
      <c r="BF1006" s="9"/>
      <c r="BG1006" s="9"/>
      <c r="BH1006" s="9"/>
      <c r="BI1006" s="9"/>
    </row>
    <row r="1007" spans="1:61">
      <c r="A1007" s="70">
        <f t="shared" si="295"/>
        <v>2.4999999999999467E-3</v>
      </c>
      <c r="B1007" s="5">
        <v>-1.6475</v>
      </c>
      <c r="C1007" s="75">
        <v>4.17</v>
      </c>
      <c r="D1007" s="75">
        <v>0.08</v>
      </c>
      <c r="G1007" s="20"/>
      <c r="H1007" s="85"/>
      <c r="I1007" s="21"/>
      <c r="U1007" s="20"/>
      <c r="V1007" s="20"/>
      <c r="W1007" s="21"/>
      <c r="X1007" s="21"/>
      <c r="Y1007" s="26"/>
      <c r="Z1007" s="26"/>
      <c r="AA1007" s="65"/>
      <c r="AI1007" s="20"/>
      <c r="AJ1007" s="20"/>
      <c r="AK1007" s="21"/>
      <c r="AO1007" s="9"/>
      <c r="AP1007" s="38"/>
      <c r="AQ1007" s="9"/>
      <c r="AR1007" s="9"/>
      <c r="AS1007" s="9"/>
      <c r="AT1007" s="9"/>
      <c r="AU1007" s="9"/>
      <c r="AV1007" s="9"/>
      <c r="AW1007" s="9"/>
      <c r="AX1007" s="9"/>
      <c r="BA1007" s="9"/>
      <c r="BB1007" s="9"/>
      <c r="BC1007" s="9"/>
      <c r="BD1007" s="38"/>
      <c r="BE1007" s="9"/>
      <c r="BF1007" s="9"/>
      <c r="BG1007" s="9"/>
      <c r="BH1007" s="9"/>
      <c r="BI1007" s="9"/>
    </row>
    <row r="1008" spans="1:61">
      <c r="A1008" s="70">
        <f t="shared" si="295"/>
        <v>2.4999999999999467E-3</v>
      </c>
      <c r="B1008" s="5">
        <v>-1.645</v>
      </c>
      <c r="C1008" s="75">
        <v>4.05</v>
      </c>
      <c r="D1008" s="75">
        <v>7.0000000000000007E-2</v>
      </c>
      <c r="G1008" s="20"/>
      <c r="H1008" s="85"/>
      <c r="I1008" s="21"/>
      <c r="U1008" s="20"/>
      <c r="V1008" s="20"/>
      <c r="W1008" s="21"/>
      <c r="X1008" s="21"/>
      <c r="Y1008" s="26"/>
      <c r="Z1008" s="26"/>
      <c r="AA1008" s="65"/>
      <c r="AI1008" s="20"/>
      <c r="AJ1008" s="20"/>
      <c r="AK1008" s="21"/>
      <c r="AO1008" s="9"/>
      <c r="AP1008" s="38"/>
      <c r="AQ1008" s="9"/>
      <c r="AR1008" s="9"/>
      <c r="AS1008" s="9"/>
      <c r="AT1008" s="9"/>
      <c r="AU1008" s="9"/>
      <c r="AV1008" s="9"/>
      <c r="AW1008" s="9"/>
      <c r="AX1008" s="9"/>
      <c r="BA1008" s="9"/>
      <c r="BB1008" s="9"/>
      <c r="BC1008" s="9"/>
      <c r="BD1008" s="38"/>
      <c r="BE1008" s="9"/>
      <c r="BF1008" s="9"/>
      <c r="BG1008" s="9"/>
      <c r="BH1008" s="9"/>
      <c r="BI1008" s="9"/>
    </row>
    <row r="1009" spans="1:61">
      <c r="A1009" s="70">
        <f t="shared" si="295"/>
        <v>2.4999999999999467E-3</v>
      </c>
      <c r="B1009" s="5">
        <v>-1.6425000000000001</v>
      </c>
      <c r="C1009" s="75">
        <v>3.88</v>
      </c>
      <c r="D1009" s="75">
        <v>0.06</v>
      </c>
      <c r="G1009" s="20"/>
      <c r="H1009" s="85"/>
      <c r="I1009" s="21"/>
      <c r="U1009" s="20"/>
      <c r="V1009" s="20"/>
      <c r="W1009" s="21"/>
      <c r="X1009" s="21"/>
      <c r="Y1009" s="26"/>
      <c r="Z1009" s="26"/>
      <c r="AA1009" s="65"/>
      <c r="AI1009" s="20"/>
      <c r="AJ1009" s="20"/>
      <c r="AK1009" s="21"/>
      <c r="AO1009" s="9"/>
      <c r="AP1009" s="38"/>
      <c r="AQ1009" s="9"/>
      <c r="AR1009" s="9"/>
      <c r="AS1009" s="9"/>
      <c r="AT1009" s="9"/>
      <c r="AU1009" s="9"/>
      <c r="AV1009" s="9"/>
      <c r="AW1009" s="9"/>
      <c r="AX1009" s="9"/>
      <c r="BA1009" s="9"/>
      <c r="BB1009" s="9"/>
      <c r="BC1009" s="9"/>
      <c r="BD1009" s="38"/>
      <c r="BE1009" s="9"/>
      <c r="BF1009" s="9"/>
      <c r="BG1009" s="9"/>
      <c r="BH1009" s="9"/>
      <c r="BI1009" s="9"/>
    </row>
    <row r="1010" spans="1:61">
      <c r="A1010" s="70">
        <f t="shared" si="295"/>
        <v>2.5000000000001688E-3</v>
      </c>
      <c r="B1010" s="5">
        <v>-1.64</v>
      </c>
      <c r="C1010" s="75">
        <v>3.68</v>
      </c>
      <c r="D1010" s="75">
        <v>0.08</v>
      </c>
      <c r="G1010" s="20"/>
      <c r="H1010" s="85"/>
      <c r="I1010" s="21"/>
      <c r="U1010" s="20"/>
      <c r="V1010" s="20"/>
      <c r="W1010" s="21"/>
      <c r="X1010" s="21"/>
      <c r="Y1010" s="26"/>
      <c r="Z1010" s="26"/>
      <c r="AA1010" s="65"/>
      <c r="AI1010" s="20"/>
      <c r="AJ1010" s="20"/>
      <c r="AK1010" s="21"/>
      <c r="AO1010" s="9"/>
      <c r="AP1010" s="38"/>
      <c r="AQ1010" s="9"/>
      <c r="AR1010" s="9"/>
      <c r="AS1010" s="9"/>
      <c r="AT1010" s="9"/>
      <c r="AU1010" s="9"/>
      <c r="AV1010" s="9"/>
      <c r="AW1010" s="9"/>
      <c r="AX1010" s="9"/>
      <c r="BA1010" s="9"/>
      <c r="BB1010" s="9"/>
      <c r="BC1010" s="9"/>
      <c r="BD1010" s="38"/>
      <c r="BE1010" s="9"/>
      <c r="BF1010" s="9"/>
      <c r="BG1010" s="9"/>
      <c r="BH1010" s="9"/>
      <c r="BI1010" s="9"/>
    </row>
    <row r="1011" spans="1:61">
      <c r="A1011" s="70">
        <f t="shared" si="295"/>
        <v>2.4999999999999467E-3</v>
      </c>
      <c r="B1011" s="5">
        <v>-1.6375</v>
      </c>
      <c r="C1011" s="75">
        <v>3.6</v>
      </c>
      <c r="D1011" s="75">
        <v>0.08</v>
      </c>
      <c r="G1011" s="20"/>
      <c r="H1011" s="85"/>
      <c r="I1011" s="21"/>
      <c r="U1011" s="20"/>
      <c r="V1011" s="20"/>
      <c r="W1011" s="21"/>
      <c r="X1011" s="21"/>
      <c r="Y1011" s="26"/>
      <c r="Z1011" s="26"/>
      <c r="AA1011" s="65"/>
      <c r="AI1011" s="20"/>
      <c r="AJ1011" s="20"/>
      <c r="AK1011" s="21"/>
      <c r="AO1011" s="9"/>
      <c r="AP1011" s="38"/>
      <c r="AQ1011" s="9"/>
      <c r="AR1011" s="9"/>
      <c r="AS1011" s="9"/>
      <c r="AT1011" s="9"/>
      <c r="AU1011" s="9"/>
      <c r="AV1011" s="9"/>
      <c r="AW1011" s="9"/>
      <c r="AX1011" s="9"/>
      <c r="BA1011" s="9"/>
      <c r="BB1011" s="9"/>
      <c r="BC1011" s="9"/>
      <c r="BD1011" s="38"/>
      <c r="BE1011" s="9"/>
      <c r="BF1011" s="9"/>
      <c r="BG1011" s="9"/>
      <c r="BH1011" s="9"/>
      <c r="BI1011" s="9"/>
    </row>
    <row r="1012" spans="1:61">
      <c r="A1012" s="70">
        <f t="shared" si="295"/>
        <v>2.4999999999999467E-3</v>
      </c>
      <c r="B1012" s="5">
        <v>-1.635</v>
      </c>
      <c r="C1012" s="75">
        <v>3.56</v>
      </c>
      <c r="D1012" s="75">
        <v>7.0000000000000007E-2</v>
      </c>
      <c r="G1012" s="20"/>
      <c r="H1012" s="85"/>
      <c r="I1012" s="21"/>
      <c r="U1012" s="20"/>
      <c r="V1012" s="20"/>
      <c r="W1012" s="21"/>
      <c r="X1012" s="21"/>
      <c r="Y1012" s="26"/>
      <c r="Z1012" s="26"/>
      <c r="AA1012" s="65"/>
      <c r="AI1012" s="20"/>
      <c r="AJ1012" s="20"/>
      <c r="AK1012" s="21"/>
      <c r="AO1012" s="9"/>
      <c r="AP1012" s="38"/>
      <c r="AQ1012" s="9"/>
      <c r="AR1012" s="9"/>
      <c r="AS1012" s="9"/>
      <c r="AT1012" s="9"/>
      <c r="AU1012" s="9"/>
      <c r="AV1012" s="9"/>
      <c r="AW1012" s="9"/>
      <c r="AX1012" s="9"/>
      <c r="BA1012" s="9"/>
      <c r="BB1012" s="9"/>
      <c r="BC1012" s="9"/>
      <c r="BD1012" s="38"/>
      <c r="BE1012" s="9"/>
      <c r="BF1012" s="9"/>
      <c r="BG1012" s="9"/>
      <c r="BH1012" s="9"/>
      <c r="BI1012" s="9"/>
    </row>
    <row r="1013" spans="1:61">
      <c r="A1013" s="70">
        <f t="shared" si="295"/>
        <v>2.4999999999999467E-3</v>
      </c>
      <c r="B1013" s="5">
        <v>-1.6325000000000001</v>
      </c>
      <c r="C1013" s="75">
        <v>3.57</v>
      </c>
      <c r="D1013" s="75">
        <v>7.0000000000000007E-2</v>
      </c>
      <c r="G1013" s="20"/>
      <c r="H1013" s="85"/>
      <c r="I1013" s="21"/>
      <c r="U1013" s="20"/>
      <c r="V1013" s="20"/>
      <c r="W1013" s="21"/>
      <c r="X1013" s="21"/>
      <c r="Y1013" s="26"/>
      <c r="Z1013" s="26"/>
      <c r="AA1013" s="65"/>
      <c r="AI1013" s="20"/>
      <c r="AJ1013" s="20"/>
      <c r="AK1013" s="21"/>
      <c r="AO1013" s="9"/>
      <c r="AP1013" s="38"/>
      <c r="AQ1013" s="9"/>
      <c r="AR1013" s="9"/>
      <c r="AS1013" s="9"/>
      <c r="AT1013" s="9"/>
      <c r="AU1013" s="9"/>
      <c r="AV1013" s="9"/>
      <c r="AW1013" s="9"/>
      <c r="AX1013" s="9"/>
      <c r="BA1013" s="9"/>
      <c r="BB1013" s="9"/>
      <c r="BC1013" s="9"/>
      <c r="BD1013" s="38"/>
      <c r="BE1013" s="9"/>
      <c r="BF1013" s="9"/>
      <c r="BG1013" s="9"/>
      <c r="BH1013" s="9"/>
      <c r="BI1013" s="9"/>
    </row>
    <row r="1014" spans="1:61">
      <c r="A1014" s="70">
        <f t="shared" si="295"/>
        <v>2.5000000000001688E-3</v>
      </c>
      <c r="B1014" s="5">
        <v>-1.63</v>
      </c>
      <c r="C1014" s="75">
        <v>3.55</v>
      </c>
      <c r="D1014" s="75">
        <v>0.06</v>
      </c>
      <c r="G1014" s="20"/>
      <c r="H1014" s="85"/>
      <c r="I1014" s="21"/>
      <c r="U1014" s="20"/>
      <c r="V1014" s="20"/>
      <c r="W1014" s="21"/>
      <c r="X1014" s="21"/>
      <c r="Y1014" s="26"/>
      <c r="Z1014" s="26"/>
      <c r="AA1014" s="65"/>
      <c r="AI1014" s="20"/>
      <c r="AJ1014" s="20"/>
      <c r="AK1014" s="21"/>
      <c r="AO1014" s="9"/>
      <c r="AP1014" s="38"/>
      <c r="AQ1014" s="9"/>
      <c r="AR1014" s="9"/>
      <c r="AS1014" s="9"/>
      <c r="AT1014" s="9"/>
      <c r="AU1014" s="9"/>
      <c r="AV1014" s="9"/>
      <c r="AW1014" s="9"/>
      <c r="AX1014" s="9"/>
      <c r="BA1014" s="9"/>
      <c r="BB1014" s="9"/>
      <c r="BC1014" s="9"/>
      <c r="BD1014" s="38"/>
      <c r="BE1014" s="9"/>
      <c r="BF1014" s="9"/>
      <c r="BG1014" s="9"/>
      <c r="BH1014" s="9"/>
      <c r="BI1014" s="9"/>
    </row>
    <row r="1015" spans="1:61">
      <c r="A1015" s="70">
        <f t="shared" si="295"/>
        <v>2.4999999999999467E-3</v>
      </c>
      <c r="B1015" s="5">
        <v>-1.6274999999999999</v>
      </c>
      <c r="C1015" s="75">
        <v>4.01</v>
      </c>
      <c r="D1015" s="75">
        <v>7.0000000000000007E-2</v>
      </c>
      <c r="G1015" s="20"/>
      <c r="H1015" s="85"/>
      <c r="I1015" s="21"/>
      <c r="U1015" s="20"/>
      <c r="V1015" s="20"/>
      <c r="W1015" s="21"/>
      <c r="X1015" s="21"/>
      <c r="Y1015" s="26"/>
      <c r="Z1015" s="26"/>
      <c r="AA1015" s="65"/>
      <c r="AI1015" s="20"/>
      <c r="AJ1015" s="20"/>
      <c r="AK1015" s="21"/>
      <c r="AO1015" s="9"/>
      <c r="AP1015" s="38"/>
      <c r="AQ1015" s="9"/>
      <c r="AR1015" s="9"/>
      <c r="AS1015" s="9"/>
      <c r="AT1015" s="9"/>
      <c r="AU1015" s="9"/>
      <c r="AV1015" s="9"/>
      <c r="AW1015" s="9"/>
      <c r="AX1015" s="9"/>
      <c r="BA1015" s="9"/>
      <c r="BB1015" s="9"/>
      <c r="BC1015" s="9"/>
      <c r="BD1015" s="38"/>
      <c r="BE1015" s="9"/>
      <c r="BF1015" s="9"/>
      <c r="BG1015" s="9"/>
      <c r="BH1015" s="9"/>
      <c r="BI1015" s="9"/>
    </row>
    <row r="1016" spans="1:61">
      <c r="A1016" s="70">
        <f t="shared" si="295"/>
        <v>2.4999999999999467E-3</v>
      </c>
      <c r="B1016" s="5">
        <v>-1.625</v>
      </c>
      <c r="C1016" s="75">
        <v>3.76</v>
      </c>
      <c r="D1016" s="75">
        <v>0.04</v>
      </c>
      <c r="G1016" s="20"/>
      <c r="H1016" s="85"/>
      <c r="I1016" s="21"/>
      <c r="U1016" s="20"/>
      <c r="V1016" s="20"/>
      <c r="W1016" s="21"/>
      <c r="X1016" s="21"/>
      <c r="Y1016" s="26"/>
      <c r="Z1016" s="26"/>
      <c r="AA1016" s="65"/>
      <c r="AI1016" s="20"/>
      <c r="AJ1016" s="20"/>
      <c r="AK1016" s="21"/>
      <c r="AO1016" s="9"/>
      <c r="AP1016" s="38"/>
      <c r="AQ1016" s="9"/>
      <c r="AR1016" s="9"/>
      <c r="AS1016" s="9"/>
      <c r="AT1016" s="9"/>
      <c r="AU1016" s="9"/>
      <c r="AV1016" s="9"/>
      <c r="AW1016" s="9"/>
      <c r="AX1016" s="9"/>
      <c r="BA1016" s="9"/>
      <c r="BB1016" s="9"/>
      <c r="BC1016" s="9"/>
      <c r="BD1016" s="38"/>
      <c r="BE1016" s="9"/>
      <c r="BF1016" s="9"/>
      <c r="BG1016" s="9"/>
      <c r="BH1016" s="9"/>
      <c r="BI1016" s="9"/>
    </row>
    <row r="1017" spans="1:61">
      <c r="A1017" s="70">
        <f t="shared" si="295"/>
        <v>2.4999999999999467E-3</v>
      </c>
      <c r="B1017" s="5">
        <v>-1.6225000000000001</v>
      </c>
      <c r="C1017" s="75">
        <v>3.68</v>
      </c>
      <c r="D1017" s="75">
        <v>0.05</v>
      </c>
      <c r="G1017" s="20"/>
      <c r="H1017" s="85"/>
      <c r="I1017" s="21"/>
      <c r="U1017" s="20"/>
      <c r="V1017" s="20"/>
      <c r="W1017" s="21"/>
      <c r="X1017" s="21"/>
      <c r="Y1017" s="26"/>
      <c r="Z1017" s="26"/>
      <c r="AA1017" s="65"/>
      <c r="AI1017" s="20"/>
      <c r="AJ1017" s="20"/>
      <c r="AK1017" s="21"/>
      <c r="AO1017" s="9"/>
      <c r="AP1017" s="38"/>
      <c r="AQ1017" s="9"/>
      <c r="AR1017" s="9"/>
      <c r="AS1017" s="9"/>
      <c r="AT1017" s="9"/>
      <c r="AU1017" s="9"/>
      <c r="AV1017" s="9"/>
      <c r="AW1017" s="9"/>
      <c r="AX1017" s="9"/>
      <c r="BA1017" s="9"/>
      <c r="BB1017" s="9"/>
      <c r="BC1017" s="9"/>
      <c r="BD1017" s="38"/>
      <c r="BE1017" s="9"/>
      <c r="BF1017" s="9"/>
      <c r="BG1017" s="9"/>
      <c r="BH1017" s="9"/>
      <c r="BI1017" s="9"/>
    </row>
    <row r="1018" spans="1:61">
      <c r="A1018" s="70">
        <f t="shared" si="295"/>
        <v>2.4999999999999467E-3</v>
      </c>
      <c r="B1018" s="5">
        <v>-1.62</v>
      </c>
      <c r="C1018" s="75">
        <v>3.65</v>
      </c>
      <c r="D1018" s="75">
        <v>0.05</v>
      </c>
      <c r="G1018" s="20"/>
      <c r="H1018" s="85"/>
      <c r="I1018" s="21"/>
      <c r="U1018" s="20"/>
      <c r="V1018" s="20"/>
      <c r="W1018" s="21"/>
      <c r="X1018" s="21"/>
      <c r="Y1018" s="26"/>
      <c r="Z1018" s="26"/>
      <c r="AA1018" s="65"/>
      <c r="AI1018" s="20"/>
      <c r="AJ1018" s="20"/>
      <c r="AK1018" s="21"/>
      <c r="AO1018" s="9"/>
      <c r="AP1018" s="38"/>
      <c r="AQ1018" s="9"/>
      <c r="AR1018" s="9"/>
      <c r="AS1018" s="9"/>
      <c r="AT1018" s="9"/>
      <c r="AU1018" s="9"/>
      <c r="AV1018" s="9"/>
      <c r="AW1018" s="9"/>
      <c r="AX1018" s="9"/>
      <c r="BA1018" s="9"/>
      <c r="BB1018" s="9"/>
      <c r="BC1018" s="9"/>
      <c r="BD1018" s="38"/>
      <c r="BE1018" s="9"/>
      <c r="BF1018" s="9"/>
      <c r="BG1018" s="9"/>
      <c r="BH1018" s="9"/>
      <c r="BI1018" s="9"/>
    </row>
    <row r="1019" spans="1:61">
      <c r="A1019" s="70">
        <f t="shared" si="295"/>
        <v>2.5000000000001688E-3</v>
      </c>
      <c r="B1019" s="5">
        <v>-1.6174999999999999</v>
      </c>
      <c r="C1019" s="75">
        <v>3.9</v>
      </c>
      <c r="D1019" s="75">
        <v>0.05</v>
      </c>
      <c r="G1019" s="20"/>
      <c r="H1019" s="85"/>
      <c r="I1019" s="21"/>
      <c r="T1019" s="10"/>
      <c r="U1019" s="20"/>
      <c r="V1019" s="20"/>
      <c r="W1019" s="21"/>
      <c r="X1019" s="21"/>
      <c r="Y1019" s="26"/>
      <c r="Z1019" s="26"/>
      <c r="AA1019" s="65"/>
      <c r="AB1019" s="37"/>
      <c r="AC1019" s="45"/>
      <c r="AD1019" s="59"/>
      <c r="AE1019" s="43"/>
      <c r="AF1019" s="45"/>
      <c r="AG1019" s="10"/>
      <c r="AH1019" s="10"/>
      <c r="AI1019" s="20"/>
      <c r="AJ1019" s="20"/>
      <c r="AK1019" s="21"/>
      <c r="AL1019" s="11"/>
      <c r="AM1019" s="11"/>
      <c r="AN1019" s="11"/>
      <c r="AO1019" s="10"/>
      <c r="AP1019" s="39"/>
      <c r="AQ1019" s="10"/>
      <c r="AR1019" s="10"/>
      <c r="AS1019" s="10"/>
      <c r="AT1019" s="10"/>
      <c r="AU1019" s="10"/>
      <c r="AV1019" s="10"/>
      <c r="AW1019" s="10"/>
      <c r="AX1019" s="10"/>
      <c r="AY1019" s="11"/>
      <c r="AZ1019" s="11"/>
      <c r="BA1019" s="10"/>
      <c r="BB1019" s="10"/>
      <c r="BC1019" s="10"/>
      <c r="BD1019" s="39"/>
      <c r="BE1019" s="10"/>
      <c r="BF1019" s="10"/>
      <c r="BG1019" s="10"/>
      <c r="BH1019" s="10"/>
      <c r="BI1019" s="10"/>
    </row>
    <row r="1020" spans="1:61">
      <c r="A1020" s="70">
        <f t="shared" si="295"/>
        <v>2.4999999999999467E-3</v>
      </c>
      <c r="B1020" s="5">
        <v>-1.615</v>
      </c>
      <c r="C1020" s="75">
        <v>3.84</v>
      </c>
      <c r="D1020" s="75">
        <v>0.06</v>
      </c>
      <c r="G1020" s="20"/>
      <c r="H1020" s="85"/>
      <c r="I1020" s="21"/>
      <c r="U1020" s="20"/>
      <c r="V1020" s="20"/>
      <c r="W1020" s="21"/>
      <c r="X1020" s="21"/>
      <c r="Y1020" s="26"/>
      <c r="Z1020" s="26"/>
      <c r="AA1020" s="65"/>
      <c r="AI1020" s="20"/>
      <c r="AJ1020" s="20"/>
      <c r="AK1020" s="21"/>
    </row>
    <row r="1021" spans="1:61">
      <c r="A1021" s="70">
        <f t="shared" si="295"/>
        <v>2.4999999999999467E-3</v>
      </c>
      <c r="B1021" s="5">
        <v>-1.6125</v>
      </c>
      <c r="C1021" s="75">
        <v>3.88</v>
      </c>
      <c r="D1021" s="75">
        <v>0.05</v>
      </c>
      <c r="G1021" s="20"/>
      <c r="H1021" s="85"/>
      <c r="I1021" s="21"/>
      <c r="U1021" s="20"/>
      <c r="V1021" s="20"/>
      <c r="W1021" s="21"/>
      <c r="X1021" s="21"/>
      <c r="Y1021" s="26"/>
      <c r="Z1021" s="26"/>
      <c r="AA1021" s="65"/>
      <c r="AI1021" s="20"/>
      <c r="AJ1021" s="20"/>
      <c r="AK1021" s="21"/>
    </row>
    <row r="1022" spans="1:61">
      <c r="A1022" s="70">
        <f t="shared" si="295"/>
        <v>2.4999999999999467E-3</v>
      </c>
      <c r="B1022" s="5">
        <v>-1.61</v>
      </c>
      <c r="C1022" s="75">
        <v>3.66</v>
      </c>
      <c r="D1022" s="75">
        <v>7.0000000000000007E-2</v>
      </c>
      <c r="G1022" s="20"/>
      <c r="H1022" s="85"/>
      <c r="I1022" s="21"/>
      <c r="U1022" s="20"/>
      <c r="V1022" s="20"/>
      <c r="W1022" s="21"/>
      <c r="X1022" s="21"/>
      <c r="Y1022" s="26"/>
      <c r="Z1022" s="26"/>
      <c r="AA1022" s="65"/>
      <c r="AI1022" s="20"/>
      <c r="AJ1022" s="20"/>
      <c r="AK1022" s="21"/>
    </row>
    <row r="1023" spans="1:61">
      <c r="A1023" s="70">
        <f t="shared" si="295"/>
        <v>2.5000000000001688E-3</v>
      </c>
      <c r="B1023" s="5">
        <v>-1.6074999999999999</v>
      </c>
      <c r="C1023" s="75">
        <v>3.66</v>
      </c>
      <c r="D1023" s="75">
        <v>0.08</v>
      </c>
      <c r="G1023" s="20"/>
      <c r="H1023" s="85"/>
      <c r="I1023" s="21"/>
      <c r="U1023" s="20"/>
      <c r="V1023" s="20"/>
      <c r="W1023" s="21"/>
      <c r="X1023" s="21"/>
      <c r="Y1023" s="26"/>
      <c r="Z1023" s="26"/>
      <c r="AA1023" s="65"/>
      <c r="AI1023" s="20"/>
      <c r="AJ1023" s="20"/>
      <c r="AK1023" s="21"/>
    </row>
    <row r="1024" spans="1:61">
      <c r="A1024" s="70">
        <f t="shared" si="295"/>
        <v>2.4999999999999467E-3</v>
      </c>
      <c r="B1024" s="5">
        <v>-1.605</v>
      </c>
      <c r="C1024" s="75">
        <v>3.55</v>
      </c>
      <c r="D1024" s="75">
        <v>0.05</v>
      </c>
      <c r="G1024" s="20"/>
      <c r="H1024" s="85"/>
      <c r="I1024" s="21"/>
      <c r="U1024" s="20"/>
      <c r="V1024" s="20"/>
      <c r="W1024" s="21"/>
      <c r="X1024" s="21"/>
      <c r="Y1024" s="26"/>
      <c r="Z1024" s="26"/>
      <c r="AA1024" s="65"/>
      <c r="AI1024" s="20"/>
      <c r="AJ1024" s="20"/>
      <c r="AK1024" s="21"/>
    </row>
    <row r="1025" spans="1:37">
      <c r="A1025" s="70">
        <f t="shared" si="295"/>
        <v>2.4999999999999467E-3</v>
      </c>
      <c r="B1025" s="5">
        <v>-1.6025</v>
      </c>
      <c r="C1025" s="75">
        <v>3.37</v>
      </c>
      <c r="D1025" s="75">
        <v>0.04</v>
      </c>
      <c r="G1025" s="20"/>
      <c r="H1025" s="85"/>
      <c r="I1025" s="21"/>
      <c r="U1025" s="20"/>
      <c r="V1025" s="20"/>
      <c r="W1025" s="21"/>
      <c r="X1025" s="21"/>
      <c r="Y1025" s="26"/>
      <c r="Z1025" s="26"/>
      <c r="AA1025" s="65"/>
      <c r="AI1025" s="20"/>
      <c r="AJ1025" s="20"/>
      <c r="AK1025" s="21"/>
    </row>
    <row r="1026" spans="1:37">
      <c r="A1026" s="70">
        <f t="shared" si="295"/>
        <v>2.4999999999999467E-3</v>
      </c>
      <c r="B1026" s="5">
        <v>-1.6</v>
      </c>
      <c r="C1026" s="75">
        <v>3.53</v>
      </c>
      <c r="D1026" s="75">
        <v>0.06</v>
      </c>
      <c r="G1026" s="20"/>
      <c r="H1026" s="85"/>
      <c r="I1026" s="21"/>
      <c r="U1026" s="20"/>
      <c r="V1026" s="20"/>
      <c r="W1026" s="21"/>
      <c r="X1026" s="21"/>
      <c r="Y1026" s="26"/>
      <c r="Z1026" s="26"/>
      <c r="AA1026" s="65"/>
      <c r="AI1026" s="20"/>
      <c r="AJ1026" s="20"/>
      <c r="AK1026" s="21"/>
    </row>
    <row r="1027" spans="1:37">
      <c r="A1027" s="70">
        <f t="shared" si="295"/>
        <v>2.5000000000001688E-3</v>
      </c>
      <c r="B1027" s="5">
        <v>-1.5974999999999999</v>
      </c>
      <c r="C1027" s="75">
        <v>3.61</v>
      </c>
      <c r="D1027" s="75">
        <v>0.04</v>
      </c>
      <c r="G1027" s="20"/>
      <c r="H1027" s="85"/>
      <c r="I1027" s="21"/>
      <c r="U1027" s="20"/>
      <c r="V1027" s="20"/>
      <c r="W1027" s="21"/>
      <c r="X1027" s="21"/>
      <c r="Y1027" s="26"/>
      <c r="Z1027" s="26"/>
      <c r="AA1027" s="65"/>
      <c r="AI1027" s="20"/>
      <c r="AJ1027" s="20"/>
      <c r="AK1027" s="21"/>
    </row>
    <row r="1028" spans="1:37">
      <c r="A1028" s="70">
        <f t="shared" ref="A1028:A1091" si="296">B1028-B1027</f>
        <v>2.4999999999999467E-3</v>
      </c>
      <c r="B1028" s="5">
        <v>-1.595</v>
      </c>
      <c r="C1028" s="75">
        <v>3.71</v>
      </c>
      <c r="D1028" s="75">
        <v>0.05</v>
      </c>
      <c r="G1028" s="20"/>
      <c r="H1028" s="85"/>
      <c r="I1028" s="21"/>
      <c r="U1028" s="20"/>
      <c r="V1028" s="20"/>
      <c r="W1028" s="21"/>
      <c r="X1028" s="21"/>
      <c r="Y1028" s="26"/>
      <c r="Z1028" s="26"/>
      <c r="AA1028" s="65"/>
      <c r="AI1028" s="20"/>
      <c r="AJ1028" s="20"/>
      <c r="AK1028" s="21"/>
    </row>
    <row r="1029" spans="1:37">
      <c r="A1029" s="70">
        <f t="shared" si="296"/>
        <v>2.4999999999999467E-3</v>
      </c>
      <c r="B1029" s="5">
        <v>-1.5925</v>
      </c>
      <c r="C1029" s="75">
        <v>3.86</v>
      </c>
      <c r="D1029" s="75">
        <v>7.0000000000000007E-2</v>
      </c>
      <c r="G1029" s="20"/>
      <c r="H1029" s="85"/>
      <c r="I1029" s="21"/>
      <c r="U1029" s="20"/>
      <c r="V1029" s="20"/>
      <c r="W1029" s="21"/>
      <c r="X1029" s="21"/>
      <c r="Y1029" s="26"/>
      <c r="Z1029" s="26"/>
      <c r="AA1029" s="65"/>
      <c r="AI1029" s="20"/>
      <c r="AJ1029" s="20"/>
      <c r="AK1029" s="21"/>
    </row>
    <row r="1030" spans="1:37">
      <c r="A1030" s="70">
        <f t="shared" si="296"/>
        <v>2.4999999999999467E-3</v>
      </c>
      <c r="B1030" s="5">
        <v>-1.59</v>
      </c>
      <c r="C1030" s="75">
        <v>3.72</v>
      </c>
      <c r="D1030" s="75">
        <v>0.04</v>
      </c>
      <c r="G1030" s="20"/>
      <c r="H1030" s="85"/>
      <c r="I1030" s="21"/>
      <c r="U1030" s="20"/>
      <c r="V1030" s="20"/>
      <c r="W1030" s="21"/>
      <c r="X1030" s="21"/>
      <c r="Y1030" s="26"/>
      <c r="Z1030" s="26"/>
      <c r="AA1030" s="65"/>
      <c r="AI1030" s="20"/>
      <c r="AJ1030" s="20"/>
      <c r="AK1030" s="21"/>
    </row>
    <row r="1031" spans="1:37">
      <c r="A1031" s="70">
        <f t="shared" si="296"/>
        <v>2.5000000000001688E-3</v>
      </c>
      <c r="B1031" s="5">
        <v>-1.5874999999999999</v>
      </c>
      <c r="C1031" s="75">
        <v>3.66</v>
      </c>
      <c r="D1031" s="75">
        <v>7.0000000000000007E-2</v>
      </c>
      <c r="G1031" s="20"/>
      <c r="H1031" s="85"/>
      <c r="I1031" s="21"/>
      <c r="U1031" s="20"/>
      <c r="V1031" s="20"/>
      <c r="W1031" s="21"/>
      <c r="X1031" s="21"/>
      <c r="Y1031" s="26"/>
      <c r="Z1031" s="26"/>
      <c r="AA1031" s="65"/>
      <c r="AI1031" s="20"/>
      <c r="AJ1031" s="20"/>
      <c r="AK1031" s="21"/>
    </row>
    <row r="1032" spans="1:37">
      <c r="A1032" s="70">
        <f t="shared" si="296"/>
        <v>2.4999999999999467E-3</v>
      </c>
      <c r="B1032" s="5">
        <v>-1.585</v>
      </c>
      <c r="C1032" s="75">
        <v>3.8</v>
      </c>
      <c r="D1032" s="75">
        <v>0.1</v>
      </c>
      <c r="G1032" s="20"/>
      <c r="H1032" s="85"/>
      <c r="I1032" s="21"/>
      <c r="U1032" s="20"/>
      <c r="V1032" s="20"/>
      <c r="W1032" s="21"/>
      <c r="X1032" s="21"/>
      <c r="Y1032" s="26"/>
      <c r="Z1032" s="26"/>
      <c r="AA1032" s="65"/>
      <c r="AI1032" s="20"/>
      <c r="AJ1032" s="20"/>
      <c r="AK1032" s="21"/>
    </row>
    <row r="1033" spans="1:37">
      <c r="A1033" s="70">
        <f t="shared" si="296"/>
        <v>2.4999999999999467E-3</v>
      </c>
      <c r="B1033" s="5">
        <v>-1.5825</v>
      </c>
      <c r="C1033" s="75">
        <v>3.99</v>
      </c>
      <c r="D1033" s="75">
        <v>7.0000000000000007E-2</v>
      </c>
      <c r="G1033" s="20"/>
      <c r="H1033" s="85"/>
      <c r="I1033" s="21"/>
      <c r="U1033" s="20"/>
      <c r="V1033" s="20"/>
      <c r="W1033" s="21"/>
      <c r="X1033" s="21"/>
      <c r="Y1033" s="26"/>
      <c r="Z1033" s="26"/>
      <c r="AA1033" s="65"/>
      <c r="AI1033" s="20"/>
      <c r="AJ1033" s="20"/>
      <c r="AK1033" s="21"/>
    </row>
    <row r="1034" spans="1:37">
      <c r="A1034" s="70">
        <f t="shared" si="296"/>
        <v>2.4999999999999467E-3</v>
      </c>
      <c r="B1034" s="5">
        <v>-1.58</v>
      </c>
      <c r="C1034" s="75">
        <v>3.99</v>
      </c>
      <c r="D1034" s="75">
        <v>7.0000000000000007E-2</v>
      </c>
      <c r="G1034" s="20"/>
      <c r="H1034" s="85"/>
      <c r="I1034" s="21"/>
      <c r="U1034" s="20"/>
      <c r="V1034" s="20"/>
      <c r="W1034" s="21"/>
      <c r="X1034" s="21"/>
      <c r="Y1034" s="26"/>
      <c r="Z1034" s="26"/>
      <c r="AA1034" s="65"/>
      <c r="AI1034" s="20"/>
      <c r="AJ1034" s="20"/>
      <c r="AK1034" s="21"/>
    </row>
    <row r="1035" spans="1:37">
      <c r="A1035" s="70">
        <f t="shared" si="296"/>
        <v>2.5000000000001688E-3</v>
      </c>
      <c r="B1035" s="5">
        <v>-1.5774999999999999</v>
      </c>
      <c r="C1035" s="75">
        <v>4.18</v>
      </c>
      <c r="D1035" s="75">
        <v>7.0000000000000007E-2</v>
      </c>
      <c r="G1035" s="20"/>
      <c r="H1035" s="85"/>
      <c r="I1035" s="21"/>
      <c r="U1035" s="20"/>
      <c r="V1035" s="20"/>
      <c r="W1035" s="21"/>
      <c r="X1035" s="21"/>
      <c r="Y1035" s="26"/>
      <c r="Z1035" s="26"/>
      <c r="AA1035" s="65"/>
      <c r="AI1035" s="20"/>
      <c r="AJ1035" s="20"/>
      <c r="AK1035" s="21"/>
    </row>
    <row r="1036" spans="1:37">
      <c r="A1036" s="70">
        <f t="shared" si="296"/>
        <v>2.4999999999999467E-3</v>
      </c>
      <c r="B1036" s="5">
        <v>-1.575</v>
      </c>
      <c r="C1036" s="75">
        <v>4.24</v>
      </c>
      <c r="D1036" s="75">
        <v>0.06</v>
      </c>
      <c r="G1036" s="20"/>
      <c r="H1036" s="85"/>
      <c r="I1036" s="21"/>
      <c r="U1036" s="20"/>
      <c r="V1036" s="20"/>
      <c r="W1036" s="21"/>
      <c r="X1036" s="21"/>
      <c r="Y1036" s="26"/>
      <c r="Z1036" s="26"/>
      <c r="AA1036" s="65"/>
      <c r="AI1036" s="20"/>
      <c r="AJ1036" s="20"/>
      <c r="AK1036" s="21"/>
    </row>
    <row r="1037" spans="1:37">
      <c r="A1037" s="70">
        <f t="shared" si="296"/>
        <v>2.4999999999999467E-3</v>
      </c>
      <c r="B1037" s="5">
        <v>-1.5725</v>
      </c>
      <c r="C1037" s="75">
        <v>4.17</v>
      </c>
      <c r="D1037" s="75">
        <v>0.05</v>
      </c>
      <c r="G1037" s="20"/>
      <c r="H1037" s="85"/>
      <c r="I1037" s="21"/>
      <c r="U1037" s="20"/>
      <c r="V1037" s="20"/>
      <c r="W1037" s="21"/>
      <c r="X1037" s="21"/>
      <c r="Y1037" s="26"/>
      <c r="Z1037" s="26"/>
      <c r="AA1037" s="65"/>
      <c r="AI1037" s="20"/>
      <c r="AJ1037" s="20"/>
      <c r="AK1037" s="21"/>
    </row>
    <row r="1038" spans="1:37">
      <c r="A1038" s="70">
        <f t="shared" si="296"/>
        <v>2.4999999999999467E-3</v>
      </c>
      <c r="B1038" s="5">
        <v>-1.57</v>
      </c>
      <c r="C1038" s="75">
        <v>3.85</v>
      </c>
      <c r="D1038" s="75">
        <v>7.0000000000000007E-2</v>
      </c>
      <c r="G1038" s="20"/>
      <c r="H1038" s="85"/>
      <c r="I1038" s="21"/>
      <c r="U1038" s="20"/>
      <c r="V1038" s="20"/>
      <c r="W1038" s="21"/>
      <c r="X1038" s="21"/>
      <c r="Y1038" s="26"/>
      <c r="Z1038" s="26"/>
      <c r="AA1038" s="65"/>
      <c r="AI1038" s="20"/>
      <c r="AJ1038" s="20"/>
      <c r="AK1038" s="21"/>
    </row>
    <row r="1039" spans="1:37">
      <c r="A1039" s="70">
        <f t="shared" si="296"/>
        <v>2.5000000000001688E-3</v>
      </c>
      <c r="B1039" s="5">
        <v>-1.5674999999999999</v>
      </c>
      <c r="C1039" s="75">
        <v>3.73</v>
      </c>
      <c r="D1039" s="75">
        <v>0.05</v>
      </c>
      <c r="G1039" s="20"/>
      <c r="H1039" s="85"/>
      <c r="I1039" s="21"/>
      <c r="U1039" s="20"/>
      <c r="V1039" s="20"/>
      <c r="W1039" s="21"/>
      <c r="X1039" s="21"/>
      <c r="Y1039" s="26"/>
      <c r="Z1039" s="26"/>
      <c r="AA1039" s="65"/>
      <c r="AI1039" s="20"/>
      <c r="AJ1039" s="20"/>
      <c r="AK1039" s="21"/>
    </row>
    <row r="1040" spans="1:37">
      <c r="A1040" s="70">
        <f t="shared" si="296"/>
        <v>2.4999999999999467E-3</v>
      </c>
      <c r="B1040" s="5">
        <v>-1.5649999999999999</v>
      </c>
      <c r="C1040" s="75">
        <v>3.56</v>
      </c>
      <c r="D1040" s="75">
        <v>0.05</v>
      </c>
      <c r="G1040" s="20"/>
      <c r="H1040" s="85"/>
      <c r="I1040" s="21"/>
      <c r="U1040" s="20"/>
      <c r="V1040" s="20"/>
      <c r="W1040" s="21"/>
      <c r="X1040" s="21"/>
      <c r="Y1040" s="26"/>
      <c r="Z1040" s="26"/>
      <c r="AA1040" s="65"/>
      <c r="AI1040" s="20"/>
      <c r="AJ1040" s="20"/>
      <c r="AK1040" s="21"/>
    </row>
    <row r="1041" spans="1:37">
      <c r="A1041" s="70">
        <f t="shared" si="296"/>
        <v>2.4999999999999467E-3</v>
      </c>
      <c r="B1041" s="5">
        <v>-1.5625</v>
      </c>
      <c r="C1041" s="75">
        <v>3.58</v>
      </c>
      <c r="D1041" s="75">
        <v>0.06</v>
      </c>
      <c r="G1041" s="20"/>
      <c r="H1041" s="85"/>
      <c r="I1041" s="21"/>
      <c r="U1041" s="20"/>
      <c r="V1041" s="20"/>
      <c r="W1041" s="21"/>
      <c r="X1041" s="21"/>
      <c r="Y1041" s="26"/>
      <c r="Z1041" s="26"/>
      <c r="AA1041" s="65"/>
      <c r="AI1041" s="20"/>
      <c r="AJ1041" s="20"/>
      <c r="AK1041" s="21"/>
    </row>
    <row r="1042" spans="1:37">
      <c r="A1042" s="70">
        <f t="shared" si="296"/>
        <v>2.4999999999999467E-3</v>
      </c>
      <c r="B1042" s="5">
        <v>-1.56</v>
      </c>
      <c r="C1042" s="75">
        <v>3.76</v>
      </c>
      <c r="D1042" s="75">
        <v>0.05</v>
      </c>
      <c r="G1042" s="20"/>
      <c r="H1042" s="85"/>
      <c r="I1042" s="21"/>
      <c r="U1042" s="20"/>
      <c r="V1042" s="20"/>
      <c r="W1042" s="21"/>
      <c r="X1042" s="21"/>
      <c r="Y1042" s="26"/>
      <c r="Z1042" s="26"/>
      <c r="AA1042" s="65"/>
      <c r="AI1042" s="20"/>
      <c r="AJ1042" s="20"/>
      <c r="AK1042" s="21"/>
    </row>
    <row r="1043" spans="1:37">
      <c r="A1043" s="70">
        <f t="shared" si="296"/>
        <v>2.4999999999999467E-3</v>
      </c>
      <c r="B1043" s="5">
        <v>-1.5575000000000001</v>
      </c>
      <c r="C1043" s="75">
        <v>3.79</v>
      </c>
      <c r="D1043" s="75">
        <v>0.06</v>
      </c>
      <c r="G1043" s="20"/>
      <c r="H1043" s="85"/>
      <c r="I1043" s="21"/>
      <c r="U1043" s="20"/>
      <c r="V1043" s="20"/>
      <c r="W1043" s="21"/>
      <c r="X1043" s="21"/>
      <c r="Y1043" s="26"/>
      <c r="Z1043" s="26"/>
      <c r="AA1043" s="65"/>
      <c r="AI1043" s="20"/>
      <c r="AJ1043" s="20"/>
      <c r="AK1043" s="21"/>
    </row>
    <row r="1044" spans="1:37">
      <c r="A1044" s="70">
        <f t="shared" si="296"/>
        <v>2.5000000000001688E-3</v>
      </c>
      <c r="B1044" s="5">
        <v>-1.5549999999999999</v>
      </c>
      <c r="C1044" s="75">
        <v>3.72</v>
      </c>
      <c r="D1044" s="75">
        <v>0.08</v>
      </c>
      <c r="G1044" s="20"/>
      <c r="H1044" s="85"/>
      <c r="I1044" s="21"/>
      <c r="U1044" s="20"/>
      <c r="V1044" s="20"/>
      <c r="W1044" s="21"/>
      <c r="X1044" s="21"/>
      <c r="Y1044" s="26"/>
      <c r="Z1044" s="26"/>
      <c r="AA1044" s="65"/>
      <c r="AI1044" s="20"/>
      <c r="AJ1044" s="20"/>
      <c r="AK1044" s="21"/>
    </row>
    <row r="1045" spans="1:37">
      <c r="A1045" s="70">
        <f t="shared" si="296"/>
        <v>2.4999999999999467E-3</v>
      </c>
      <c r="B1045" s="5">
        <v>-1.5525</v>
      </c>
      <c r="C1045" s="75">
        <v>3.68</v>
      </c>
      <c r="D1045" s="75">
        <v>7.0000000000000007E-2</v>
      </c>
      <c r="G1045" s="20"/>
      <c r="H1045" s="85"/>
      <c r="I1045" s="21"/>
      <c r="U1045" s="20"/>
      <c r="V1045" s="20"/>
      <c r="W1045" s="21"/>
      <c r="X1045" s="21"/>
      <c r="Y1045" s="26"/>
      <c r="Z1045" s="26"/>
      <c r="AA1045" s="65"/>
      <c r="AI1045" s="20"/>
      <c r="AJ1045" s="20"/>
      <c r="AK1045" s="21"/>
    </row>
    <row r="1046" spans="1:37">
      <c r="A1046" s="70">
        <f t="shared" si="296"/>
        <v>2.4999999999999467E-3</v>
      </c>
      <c r="B1046" s="5">
        <v>-1.55</v>
      </c>
      <c r="C1046" s="75">
        <v>3.82</v>
      </c>
      <c r="D1046" s="75">
        <v>0.08</v>
      </c>
      <c r="G1046" s="20"/>
      <c r="H1046" s="85"/>
      <c r="I1046" s="21"/>
      <c r="U1046" s="20"/>
      <c r="V1046" s="20"/>
      <c r="W1046" s="21"/>
      <c r="X1046" s="21"/>
      <c r="Y1046" s="26"/>
      <c r="Z1046" s="26"/>
      <c r="AA1046" s="65"/>
      <c r="AI1046" s="20"/>
      <c r="AJ1046" s="20"/>
      <c r="AK1046" s="21"/>
    </row>
    <row r="1047" spans="1:37">
      <c r="A1047" s="70">
        <f t="shared" si="296"/>
        <v>2.4999999999999467E-3</v>
      </c>
      <c r="B1047" s="5">
        <v>-1.5475000000000001</v>
      </c>
      <c r="C1047" s="75">
        <v>3.97</v>
      </c>
      <c r="D1047" s="75">
        <v>0.05</v>
      </c>
      <c r="G1047" s="20"/>
      <c r="H1047" s="85"/>
      <c r="I1047" s="21"/>
      <c r="U1047" s="20"/>
      <c r="V1047" s="20"/>
      <c r="W1047" s="21"/>
      <c r="X1047" s="21"/>
      <c r="Y1047" s="26"/>
      <c r="Z1047" s="26"/>
      <c r="AA1047" s="65"/>
      <c r="AI1047" s="20"/>
      <c r="AJ1047" s="20"/>
      <c r="AK1047" s="21"/>
    </row>
    <row r="1048" spans="1:37">
      <c r="A1048" s="70">
        <f t="shared" si="296"/>
        <v>2.5000000000001688E-3</v>
      </c>
      <c r="B1048" s="5">
        <v>-1.5449999999999999</v>
      </c>
      <c r="C1048" s="75">
        <v>4.07</v>
      </c>
      <c r="D1048" s="75">
        <v>0.06</v>
      </c>
      <c r="G1048" s="20"/>
      <c r="H1048" s="85"/>
      <c r="I1048" s="21"/>
      <c r="U1048" s="20"/>
      <c r="V1048" s="20"/>
      <c r="W1048" s="21"/>
      <c r="X1048" s="21"/>
      <c r="Y1048" s="26"/>
      <c r="Z1048" s="26"/>
      <c r="AA1048" s="65"/>
      <c r="AI1048" s="20"/>
      <c r="AJ1048" s="20"/>
      <c r="AK1048" s="21"/>
    </row>
    <row r="1049" spans="1:37">
      <c r="A1049" s="70">
        <f t="shared" si="296"/>
        <v>2.4999999999999467E-3</v>
      </c>
      <c r="B1049" s="5">
        <v>-1.5425</v>
      </c>
      <c r="C1049" s="75">
        <v>4.3</v>
      </c>
      <c r="D1049" s="75">
        <v>0.06</v>
      </c>
      <c r="G1049" s="20"/>
      <c r="H1049" s="85"/>
      <c r="I1049" s="21"/>
      <c r="U1049" s="20"/>
      <c r="V1049" s="20"/>
      <c r="W1049" s="21"/>
      <c r="X1049" s="21"/>
      <c r="Y1049" s="26"/>
      <c r="Z1049" s="26"/>
      <c r="AA1049" s="65"/>
      <c r="AI1049" s="20"/>
      <c r="AJ1049" s="20"/>
      <c r="AK1049" s="21"/>
    </row>
    <row r="1050" spans="1:37">
      <c r="A1050" s="70">
        <f t="shared" si="296"/>
        <v>2.4999999999999467E-3</v>
      </c>
      <c r="B1050" s="5">
        <v>-1.54</v>
      </c>
      <c r="C1050" s="75">
        <v>4.38</v>
      </c>
      <c r="D1050" s="75">
        <v>7.0000000000000007E-2</v>
      </c>
      <c r="G1050" s="20"/>
      <c r="H1050" s="85"/>
      <c r="I1050" s="21"/>
      <c r="U1050" s="20"/>
      <c r="V1050" s="20"/>
      <c r="W1050" s="21"/>
      <c r="X1050" s="21"/>
      <c r="Y1050" s="26"/>
      <c r="Z1050" s="26"/>
      <c r="AA1050" s="65"/>
      <c r="AI1050" s="20"/>
      <c r="AJ1050" s="20"/>
      <c r="AK1050" s="21"/>
    </row>
    <row r="1051" spans="1:37">
      <c r="A1051" s="70">
        <f t="shared" si="296"/>
        <v>2.4999999999999467E-3</v>
      </c>
      <c r="B1051" s="5">
        <v>-1.5375000000000001</v>
      </c>
      <c r="C1051" s="75">
        <v>4.3499999999999996</v>
      </c>
      <c r="D1051" s="75">
        <v>7.0000000000000007E-2</v>
      </c>
      <c r="G1051" s="20"/>
      <c r="H1051" s="85"/>
      <c r="I1051" s="21"/>
      <c r="U1051" s="20"/>
      <c r="V1051" s="20"/>
      <c r="W1051" s="21"/>
      <c r="X1051" s="21"/>
      <c r="Y1051" s="26"/>
      <c r="Z1051" s="26"/>
      <c r="AA1051" s="65"/>
      <c r="AI1051" s="20"/>
      <c r="AJ1051" s="20"/>
      <c r="AK1051" s="21"/>
    </row>
    <row r="1052" spans="1:37">
      <c r="A1052" s="70">
        <f t="shared" si="296"/>
        <v>2.5000000000001688E-3</v>
      </c>
      <c r="B1052" s="5">
        <v>-1.5349999999999999</v>
      </c>
      <c r="C1052" s="75">
        <v>4.41</v>
      </c>
      <c r="D1052" s="75">
        <v>0.09</v>
      </c>
      <c r="G1052" s="20"/>
      <c r="H1052" s="85"/>
      <c r="I1052" s="21"/>
      <c r="U1052" s="20"/>
      <c r="V1052" s="20"/>
      <c r="W1052" s="21"/>
      <c r="X1052" s="21"/>
      <c r="Y1052" s="26"/>
      <c r="Z1052" s="26"/>
      <c r="AA1052" s="65"/>
      <c r="AI1052" s="20"/>
      <c r="AJ1052" s="20"/>
      <c r="AK1052" s="21"/>
    </row>
    <row r="1053" spans="1:37">
      <c r="A1053" s="70">
        <f t="shared" si="296"/>
        <v>2.4999999999999467E-3</v>
      </c>
      <c r="B1053" s="5">
        <v>-1.5325</v>
      </c>
      <c r="C1053" s="75">
        <v>4.2</v>
      </c>
      <c r="D1053" s="75">
        <v>0.11</v>
      </c>
      <c r="G1053" s="20"/>
      <c r="H1053" s="85"/>
      <c r="I1053" s="21"/>
      <c r="U1053" s="20"/>
      <c r="V1053" s="20"/>
      <c r="W1053" s="21"/>
      <c r="X1053" s="21"/>
      <c r="Y1053" s="26"/>
      <c r="Z1053" s="26"/>
      <c r="AA1053" s="65"/>
      <c r="AI1053" s="20"/>
      <c r="AJ1053" s="20"/>
      <c r="AK1053" s="21"/>
    </row>
    <row r="1054" spans="1:37">
      <c r="A1054" s="70">
        <f t="shared" si="296"/>
        <v>2.4999999999999467E-3</v>
      </c>
      <c r="B1054" s="5">
        <v>-1.53</v>
      </c>
      <c r="C1054" s="75">
        <v>3.96</v>
      </c>
      <c r="D1054" s="75">
        <v>7.0000000000000007E-2</v>
      </c>
      <c r="G1054" s="20"/>
      <c r="H1054" s="85"/>
      <c r="I1054" s="21"/>
      <c r="U1054" s="20"/>
      <c r="V1054" s="20"/>
      <c r="W1054" s="21"/>
      <c r="X1054" s="21"/>
      <c r="Y1054" s="26"/>
      <c r="Z1054" s="26"/>
      <c r="AA1054" s="65"/>
      <c r="AI1054" s="20"/>
      <c r="AJ1054" s="20"/>
      <c r="AK1054" s="21"/>
    </row>
    <row r="1055" spans="1:37">
      <c r="A1055" s="70">
        <f t="shared" si="296"/>
        <v>2.4999999999999467E-3</v>
      </c>
      <c r="B1055" s="5">
        <v>-1.5275000000000001</v>
      </c>
      <c r="C1055" s="75">
        <v>3.89</v>
      </c>
      <c r="D1055" s="75">
        <v>0.08</v>
      </c>
      <c r="G1055" s="20"/>
      <c r="H1055" s="85"/>
      <c r="I1055" s="21"/>
      <c r="U1055" s="20"/>
      <c r="V1055" s="20"/>
      <c r="W1055" s="21"/>
      <c r="X1055" s="21"/>
      <c r="Y1055" s="26"/>
      <c r="Z1055" s="26"/>
      <c r="AA1055" s="65"/>
      <c r="AI1055" s="20"/>
      <c r="AJ1055" s="20"/>
      <c r="AK1055" s="21"/>
    </row>
    <row r="1056" spans="1:37">
      <c r="A1056" s="70">
        <f t="shared" si="296"/>
        <v>2.5000000000001688E-3</v>
      </c>
      <c r="B1056" s="5">
        <v>-1.5249999999999999</v>
      </c>
      <c r="C1056" s="75">
        <v>3.7</v>
      </c>
      <c r="D1056" s="75">
        <v>7.0000000000000007E-2</v>
      </c>
      <c r="G1056" s="20"/>
      <c r="H1056" s="85"/>
      <c r="I1056" s="21"/>
      <c r="U1056" s="20"/>
      <c r="V1056" s="20"/>
      <c r="W1056" s="21"/>
      <c r="X1056" s="21"/>
      <c r="Y1056" s="26"/>
      <c r="Z1056" s="26"/>
      <c r="AA1056" s="65"/>
      <c r="AI1056" s="20"/>
      <c r="AJ1056" s="20"/>
      <c r="AK1056" s="21"/>
    </row>
    <row r="1057" spans="1:37">
      <c r="A1057" s="70">
        <f t="shared" si="296"/>
        <v>2.4999999999999467E-3</v>
      </c>
      <c r="B1057" s="5">
        <v>-1.5225</v>
      </c>
      <c r="C1057" s="75">
        <v>3.67</v>
      </c>
      <c r="D1057" s="75">
        <v>0.05</v>
      </c>
      <c r="G1057" s="20"/>
      <c r="H1057" s="85"/>
      <c r="I1057" s="21"/>
      <c r="U1057" s="20"/>
      <c r="V1057" s="20"/>
      <c r="W1057" s="21"/>
      <c r="X1057" s="21"/>
      <c r="Y1057" s="26"/>
      <c r="Z1057" s="26"/>
      <c r="AA1057" s="65"/>
      <c r="AI1057" s="20"/>
      <c r="AJ1057" s="20"/>
      <c r="AK1057" s="21"/>
    </row>
    <row r="1058" spans="1:37">
      <c r="A1058" s="70">
        <f t="shared" si="296"/>
        <v>2.4999999999999467E-3</v>
      </c>
      <c r="B1058" s="5">
        <v>-1.52</v>
      </c>
      <c r="C1058" s="75">
        <v>3.64</v>
      </c>
      <c r="D1058" s="75">
        <v>7.0000000000000007E-2</v>
      </c>
      <c r="G1058" s="20"/>
      <c r="H1058" s="85"/>
      <c r="I1058" s="21"/>
      <c r="U1058" s="20"/>
      <c r="V1058" s="20"/>
      <c r="W1058" s="21"/>
      <c r="X1058" s="21"/>
      <c r="Y1058" s="26"/>
      <c r="Z1058" s="26"/>
      <c r="AA1058" s="65"/>
      <c r="AI1058" s="20"/>
      <c r="AJ1058" s="20"/>
      <c r="AK1058" s="21"/>
    </row>
    <row r="1059" spans="1:37">
      <c r="A1059" s="70">
        <f t="shared" si="296"/>
        <v>2.4999999999999467E-3</v>
      </c>
      <c r="B1059" s="5">
        <v>-1.5175000000000001</v>
      </c>
      <c r="C1059" s="75">
        <v>3.79</v>
      </c>
      <c r="D1059" s="75">
        <v>0.11</v>
      </c>
      <c r="G1059" s="20"/>
      <c r="H1059" s="85"/>
      <c r="I1059" s="21"/>
      <c r="U1059" s="20"/>
      <c r="V1059" s="20"/>
      <c r="W1059" s="21"/>
      <c r="X1059" s="21"/>
      <c r="Y1059" s="26"/>
      <c r="Z1059" s="26"/>
      <c r="AA1059" s="65"/>
      <c r="AI1059" s="20"/>
      <c r="AJ1059" s="20"/>
      <c r="AK1059" s="21"/>
    </row>
    <row r="1060" spans="1:37">
      <c r="A1060" s="70">
        <f t="shared" si="296"/>
        <v>2.5000000000001688E-3</v>
      </c>
      <c r="B1060" s="5">
        <v>-1.5149999999999999</v>
      </c>
      <c r="C1060" s="75">
        <v>3.69</v>
      </c>
      <c r="D1060" s="75">
        <v>0.08</v>
      </c>
      <c r="G1060" s="20"/>
      <c r="H1060" s="85"/>
      <c r="I1060" s="21"/>
      <c r="U1060" s="20"/>
      <c r="V1060" s="20"/>
      <c r="W1060" s="21"/>
      <c r="X1060" s="21"/>
      <c r="Y1060" s="26"/>
      <c r="Z1060" s="26"/>
      <c r="AA1060" s="65"/>
      <c r="AI1060" s="20"/>
      <c r="AJ1060" s="20"/>
      <c r="AK1060" s="21"/>
    </row>
    <row r="1061" spans="1:37">
      <c r="A1061" s="70">
        <f t="shared" si="296"/>
        <v>2.4999999999999467E-3</v>
      </c>
      <c r="B1061" s="5">
        <v>-1.5125</v>
      </c>
      <c r="C1061" s="75">
        <v>3.74</v>
      </c>
      <c r="D1061" s="75">
        <v>0.08</v>
      </c>
      <c r="G1061" s="20"/>
      <c r="H1061" s="85"/>
      <c r="I1061" s="21"/>
      <c r="U1061" s="20"/>
      <c r="V1061" s="20"/>
      <c r="W1061" s="21"/>
      <c r="X1061" s="21"/>
      <c r="Y1061" s="26"/>
      <c r="Z1061" s="26"/>
      <c r="AA1061" s="65"/>
      <c r="AI1061" s="20"/>
      <c r="AJ1061" s="20"/>
      <c r="AK1061" s="21"/>
    </row>
    <row r="1062" spans="1:37">
      <c r="A1062" s="70">
        <f t="shared" si="296"/>
        <v>2.4999999999999467E-3</v>
      </c>
      <c r="B1062" s="5">
        <v>-1.51</v>
      </c>
      <c r="C1062" s="75">
        <v>4.0199999999999996</v>
      </c>
      <c r="D1062" s="75">
        <v>0.06</v>
      </c>
      <c r="G1062" s="20"/>
      <c r="H1062" s="85"/>
      <c r="I1062" s="21"/>
      <c r="U1062" s="20"/>
      <c r="V1062" s="20"/>
      <c r="W1062" s="21"/>
      <c r="X1062" s="21"/>
      <c r="Y1062" s="26"/>
      <c r="Z1062" s="26"/>
      <c r="AA1062" s="65"/>
      <c r="AI1062" s="20"/>
      <c r="AJ1062" s="20"/>
      <c r="AK1062" s="21"/>
    </row>
    <row r="1063" spans="1:37">
      <c r="A1063" s="70">
        <f t="shared" si="296"/>
        <v>2.4999999999999467E-3</v>
      </c>
      <c r="B1063" s="5">
        <v>-1.5075000000000001</v>
      </c>
      <c r="C1063" s="75">
        <v>4.1500000000000004</v>
      </c>
      <c r="D1063" s="75">
        <v>0.06</v>
      </c>
      <c r="G1063" s="20"/>
      <c r="H1063" s="85"/>
      <c r="I1063" s="21"/>
      <c r="U1063" s="20"/>
      <c r="V1063" s="20"/>
      <c r="W1063" s="21"/>
      <c r="X1063" s="21"/>
      <c r="Y1063" s="26"/>
      <c r="Z1063" s="26"/>
      <c r="AA1063" s="65"/>
      <c r="AI1063" s="20"/>
      <c r="AJ1063" s="20"/>
      <c r="AK1063" s="21"/>
    </row>
    <row r="1064" spans="1:37">
      <c r="A1064" s="70">
        <f t="shared" si="296"/>
        <v>2.5000000000001688E-3</v>
      </c>
      <c r="B1064" s="5">
        <v>-1.5049999999999999</v>
      </c>
      <c r="C1064" s="75">
        <v>4.16</v>
      </c>
      <c r="D1064" s="75">
        <v>0.1</v>
      </c>
      <c r="G1064" s="20"/>
      <c r="H1064" s="85"/>
      <c r="I1064" s="21"/>
      <c r="U1064" s="20"/>
      <c r="V1064" s="20"/>
      <c r="W1064" s="21"/>
      <c r="X1064" s="21"/>
      <c r="Y1064" s="26"/>
      <c r="Z1064" s="26"/>
      <c r="AA1064" s="65"/>
      <c r="AI1064" s="20"/>
      <c r="AJ1064" s="20"/>
      <c r="AK1064" s="21"/>
    </row>
    <row r="1065" spans="1:37">
      <c r="A1065" s="70">
        <f t="shared" si="296"/>
        <v>2.4999999999999467E-3</v>
      </c>
      <c r="B1065" s="5">
        <v>-1.5024999999999999</v>
      </c>
      <c r="C1065" s="75">
        <v>4.29</v>
      </c>
      <c r="D1065" s="75">
        <v>0.06</v>
      </c>
      <c r="G1065" s="20"/>
      <c r="H1065" s="85"/>
      <c r="I1065" s="21"/>
      <c r="U1065" s="20"/>
      <c r="V1065" s="20"/>
      <c r="W1065" s="21"/>
      <c r="X1065" s="21"/>
      <c r="Y1065" s="26"/>
      <c r="Z1065" s="26"/>
      <c r="AA1065" s="65"/>
      <c r="AI1065" s="20"/>
      <c r="AJ1065" s="20"/>
      <c r="AK1065" s="21"/>
    </row>
    <row r="1066" spans="1:37">
      <c r="A1066" s="70">
        <f t="shared" si="296"/>
        <v>2.4999999999999467E-3</v>
      </c>
      <c r="B1066" s="5">
        <v>-1.5</v>
      </c>
      <c r="C1066" s="75">
        <v>4.21</v>
      </c>
      <c r="D1066" s="75">
        <v>0</v>
      </c>
      <c r="G1066" s="20"/>
      <c r="H1066" s="85"/>
      <c r="I1066" s="21"/>
      <c r="U1066" s="20"/>
      <c r="V1066" s="20"/>
      <c r="W1066" s="21"/>
      <c r="X1066" s="21"/>
      <c r="Y1066" s="26"/>
      <c r="Z1066" s="26"/>
      <c r="AA1066" s="65"/>
      <c r="AI1066" s="20"/>
      <c r="AJ1066" s="20"/>
      <c r="AK1066" s="21"/>
    </row>
    <row r="1067" spans="1:37">
      <c r="A1067" s="70">
        <f t="shared" si="296"/>
        <v>2.0000000000000018E-3</v>
      </c>
      <c r="B1067" s="5">
        <v>-1.498</v>
      </c>
      <c r="C1067" s="75">
        <v>4.24</v>
      </c>
      <c r="D1067" s="75">
        <v>7.0000000000000007E-2</v>
      </c>
      <c r="G1067" s="20"/>
      <c r="H1067" s="85"/>
      <c r="I1067" s="21"/>
      <c r="U1067" s="20"/>
      <c r="V1067" s="20"/>
      <c r="W1067" s="21"/>
      <c r="X1067" s="21"/>
      <c r="Y1067" s="26"/>
      <c r="Z1067" s="26"/>
      <c r="AA1067" s="65"/>
      <c r="AI1067" s="20"/>
      <c r="AJ1067" s="20"/>
      <c r="AK1067" s="21"/>
    </row>
    <row r="1068" spans="1:37">
      <c r="A1068" s="70">
        <f t="shared" si="296"/>
        <v>2.0000000000000018E-3</v>
      </c>
      <c r="B1068" s="5">
        <v>-1.496</v>
      </c>
      <c r="C1068" s="75">
        <v>4.3600000000000003</v>
      </c>
      <c r="D1068" s="75">
        <v>0.05</v>
      </c>
      <c r="G1068" s="20"/>
      <c r="H1068" s="85"/>
      <c r="I1068" s="21"/>
      <c r="U1068" s="20"/>
      <c r="V1068" s="20"/>
      <c r="W1068" s="21"/>
      <c r="X1068" s="21"/>
      <c r="Y1068" s="26"/>
      <c r="Z1068" s="26"/>
      <c r="AA1068" s="65"/>
      <c r="AI1068" s="20"/>
      <c r="AJ1068" s="20"/>
      <c r="AK1068" s="21"/>
    </row>
    <row r="1069" spans="1:37">
      <c r="A1069" s="70">
        <f t="shared" si="296"/>
        <v>2.0000000000000018E-3</v>
      </c>
      <c r="B1069" s="5">
        <v>-1.494</v>
      </c>
      <c r="C1069" s="75">
        <v>4.05</v>
      </c>
      <c r="D1069" s="75">
        <v>0.09</v>
      </c>
      <c r="G1069" s="20"/>
      <c r="H1069" s="85"/>
      <c r="I1069" s="21"/>
      <c r="U1069" s="20"/>
      <c r="V1069" s="20"/>
      <c r="W1069" s="21"/>
      <c r="X1069" s="21"/>
      <c r="Y1069" s="26"/>
      <c r="Z1069" s="26"/>
      <c r="AA1069" s="65"/>
      <c r="AI1069" s="20"/>
      <c r="AJ1069" s="20"/>
      <c r="AK1069" s="21"/>
    </row>
    <row r="1070" spans="1:37">
      <c r="A1070" s="70">
        <f t="shared" si="296"/>
        <v>2.0000000000000018E-3</v>
      </c>
      <c r="B1070" s="5">
        <v>-1.492</v>
      </c>
      <c r="C1070" s="75">
        <v>3.77</v>
      </c>
      <c r="D1070" s="75">
        <v>0.1</v>
      </c>
      <c r="G1070" s="20"/>
      <c r="H1070" s="85"/>
      <c r="I1070" s="21"/>
      <c r="U1070" s="20"/>
      <c r="V1070" s="20"/>
      <c r="W1070" s="21"/>
      <c r="X1070" s="21"/>
      <c r="Y1070" s="26"/>
      <c r="Z1070" s="26"/>
      <c r="AA1070" s="65"/>
      <c r="AI1070" s="20"/>
      <c r="AJ1070" s="20"/>
      <c r="AK1070" s="21"/>
    </row>
    <row r="1071" spans="1:37">
      <c r="A1071" s="70">
        <f t="shared" si="296"/>
        <v>2.0000000000000018E-3</v>
      </c>
      <c r="B1071" s="5">
        <v>-1.49</v>
      </c>
      <c r="C1071" s="75">
        <v>3.51</v>
      </c>
      <c r="D1071" s="75">
        <v>0.05</v>
      </c>
      <c r="G1071" s="20"/>
      <c r="H1071" s="85"/>
      <c r="I1071" s="21"/>
      <c r="U1071" s="20"/>
      <c r="V1071" s="20"/>
      <c r="W1071" s="21"/>
      <c r="X1071" s="21"/>
      <c r="Y1071" s="26"/>
      <c r="Z1071" s="26"/>
      <c r="AA1071" s="65"/>
      <c r="AI1071" s="20"/>
      <c r="AJ1071" s="20"/>
      <c r="AK1071" s="21"/>
    </row>
    <row r="1072" spans="1:37">
      <c r="A1072" s="70">
        <f t="shared" si="296"/>
        <v>2.0000000000000018E-3</v>
      </c>
      <c r="B1072" s="5">
        <v>-1.488</v>
      </c>
      <c r="C1072" s="75">
        <v>3.42</v>
      </c>
      <c r="D1072" s="75">
        <v>0.05</v>
      </c>
      <c r="G1072" s="20"/>
      <c r="H1072" s="85"/>
      <c r="I1072" s="21"/>
      <c r="U1072" s="20"/>
      <c r="V1072" s="20"/>
      <c r="W1072" s="21"/>
      <c r="X1072" s="21"/>
      <c r="Y1072" s="26"/>
      <c r="Z1072" s="26"/>
      <c r="AA1072" s="65"/>
      <c r="AI1072" s="20"/>
      <c r="AJ1072" s="20"/>
      <c r="AK1072" s="21"/>
    </row>
    <row r="1073" spans="1:37">
      <c r="A1073" s="70">
        <f t="shared" si="296"/>
        <v>2.0000000000000018E-3</v>
      </c>
      <c r="B1073" s="5">
        <v>-1.486</v>
      </c>
      <c r="C1073" s="75">
        <v>3.42</v>
      </c>
      <c r="D1073" s="75">
        <v>0.05</v>
      </c>
      <c r="G1073" s="20"/>
      <c r="H1073" s="85"/>
      <c r="I1073" s="21"/>
      <c r="U1073" s="20"/>
      <c r="V1073" s="20"/>
      <c r="W1073" s="21"/>
      <c r="X1073" s="21"/>
      <c r="Y1073" s="26"/>
      <c r="Z1073" s="26"/>
      <c r="AA1073" s="65"/>
      <c r="AI1073" s="20"/>
      <c r="AJ1073" s="20"/>
      <c r="AK1073" s="21"/>
    </row>
    <row r="1074" spans="1:37">
      <c r="A1074" s="70">
        <f t="shared" si="296"/>
        <v>2.0000000000000018E-3</v>
      </c>
      <c r="B1074" s="5">
        <v>-1.484</v>
      </c>
      <c r="C1074" s="75">
        <v>3.57</v>
      </c>
      <c r="D1074" s="75">
        <v>0.1</v>
      </c>
      <c r="G1074" s="20"/>
      <c r="H1074" s="85"/>
      <c r="I1074" s="21"/>
      <c r="U1074" s="20"/>
      <c r="V1074" s="20"/>
      <c r="W1074" s="21"/>
      <c r="X1074" s="21"/>
      <c r="Y1074" s="26"/>
      <c r="Z1074" s="26"/>
      <c r="AA1074" s="65"/>
      <c r="AI1074" s="20"/>
      <c r="AJ1074" s="20"/>
      <c r="AK1074" s="21"/>
    </row>
    <row r="1075" spans="1:37">
      <c r="A1075" s="70">
        <f t="shared" si="296"/>
        <v>2.0000000000000018E-3</v>
      </c>
      <c r="B1075" s="5">
        <v>-1.482</v>
      </c>
      <c r="C1075" s="75">
        <v>3.44</v>
      </c>
      <c r="D1075" s="75">
        <v>7.0000000000000007E-2</v>
      </c>
      <c r="G1075" s="20"/>
      <c r="H1075" s="85"/>
      <c r="I1075" s="21"/>
      <c r="U1075" s="20"/>
      <c r="V1075" s="20"/>
      <c r="W1075" s="21"/>
      <c r="X1075" s="21"/>
      <c r="Y1075" s="26"/>
      <c r="Z1075" s="26"/>
      <c r="AA1075" s="65"/>
      <c r="AI1075" s="20"/>
      <c r="AJ1075" s="20"/>
      <c r="AK1075" s="21"/>
    </row>
    <row r="1076" spans="1:37">
      <c r="A1076" s="70">
        <f t="shared" si="296"/>
        <v>2.0000000000000018E-3</v>
      </c>
      <c r="B1076" s="5">
        <v>-1.48</v>
      </c>
      <c r="C1076" s="75">
        <v>3.39</v>
      </c>
      <c r="D1076" s="75">
        <v>0.08</v>
      </c>
      <c r="G1076" s="20"/>
      <c r="H1076" s="85"/>
      <c r="I1076" s="21"/>
      <c r="U1076" s="20"/>
      <c r="V1076" s="20"/>
      <c r="W1076" s="21"/>
      <c r="X1076" s="21"/>
      <c r="Y1076" s="26"/>
      <c r="Z1076" s="26"/>
      <c r="AA1076" s="65"/>
      <c r="AI1076" s="20"/>
      <c r="AJ1076" s="20"/>
      <c r="AK1076" s="21"/>
    </row>
    <row r="1077" spans="1:37">
      <c r="A1077" s="70">
        <f t="shared" si="296"/>
        <v>2.0000000000000018E-3</v>
      </c>
      <c r="B1077" s="5">
        <v>-1.478</v>
      </c>
      <c r="C1077" s="75">
        <v>3.42</v>
      </c>
      <c r="D1077" s="75">
        <v>7.0000000000000007E-2</v>
      </c>
      <c r="G1077" s="20"/>
      <c r="H1077" s="85"/>
      <c r="I1077" s="21"/>
      <c r="U1077" s="20"/>
      <c r="V1077" s="20"/>
      <c r="W1077" s="21"/>
      <c r="X1077" s="21"/>
      <c r="Y1077" s="26"/>
      <c r="Z1077" s="26"/>
      <c r="AA1077" s="65"/>
      <c r="AI1077" s="20"/>
      <c r="AJ1077" s="20"/>
      <c r="AK1077" s="21"/>
    </row>
    <row r="1078" spans="1:37">
      <c r="A1078" s="70">
        <f t="shared" si="296"/>
        <v>2.0000000000000018E-3</v>
      </c>
      <c r="B1078" s="5">
        <v>-1.476</v>
      </c>
      <c r="C1078" s="75">
        <v>3.31</v>
      </c>
      <c r="D1078" s="75">
        <v>0.08</v>
      </c>
      <c r="G1078" s="20"/>
      <c r="H1078" s="85"/>
      <c r="I1078" s="21"/>
      <c r="U1078" s="20"/>
      <c r="V1078" s="20"/>
      <c r="W1078" s="21"/>
      <c r="X1078" s="21"/>
      <c r="Y1078" s="26"/>
      <c r="Z1078" s="26"/>
      <c r="AA1078" s="65"/>
      <c r="AI1078" s="20"/>
      <c r="AJ1078" s="20"/>
      <c r="AK1078" s="21"/>
    </row>
    <row r="1079" spans="1:37">
      <c r="A1079" s="70">
        <f t="shared" si="296"/>
        <v>2.0000000000000018E-3</v>
      </c>
      <c r="B1079" s="5">
        <v>-1.474</v>
      </c>
      <c r="C1079" s="75">
        <v>3.38</v>
      </c>
      <c r="D1079" s="75">
        <v>0.08</v>
      </c>
      <c r="G1079" s="20"/>
      <c r="H1079" s="85"/>
      <c r="I1079" s="21"/>
      <c r="U1079" s="20"/>
      <c r="V1079" s="20"/>
      <c r="W1079" s="21"/>
      <c r="X1079" s="21"/>
      <c r="Y1079" s="26"/>
      <c r="Z1079" s="26"/>
      <c r="AA1079" s="65"/>
      <c r="AI1079" s="20"/>
      <c r="AJ1079" s="20"/>
      <c r="AK1079" s="21"/>
    </row>
    <row r="1080" spans="1:37">
      <c r="A1080" s="70">
        <f t="shared" si="296"/>
        <v>2.0000000000000018E-3</v>
      </c>
      <c r="B1080" s="5">
        <v>-1.472</v>
      </c>
      <c r="C1080" s="75">
        <v>3.45</v>
      </c>
      <c r="D1080" s="75">
        <v>7.0000000000000007E-2</v>
      </c>
      <c r="G1080" s="20"/>
      <c r="H1080" s="85"/>
      <c r="I1080" s="21"/>
      <c r="U1080" s="20"/>
      <c r="V1080" s="20"/>
      <c r="W1080" s="21"/>
      <c r="X1080" s="21"/>
      <c r="Y1080" s="26"/>
      <c r="Z1080" s="26"/>
      <c r="AA1080" s="65"/>
      <c r="AI1080" s="20"/>
      <c r="AJ1080" s="20"/>
      <c r="AK1080" s="21"/>
    </row>
    <row r="1081" spans="1:37">
      <c r="A1081" s="70">
        <f t="shared" si="296"/>
        <v>2.0000000000000018E-3</v>
      </c>
      <c r="B1081" s="5">
        <v>-1.47</v>
      </c>
      <c r="C1081" s="75">
        <v>3.62</v>
      </c>
      <c r="D1081" s="75">
        <v>7.0000000000000007E-2</v>
      </c>
      <c r="G1081" s="20"/>
      <c r="H1081" s="85"/>
      <c r="I1081" s="21"/>
      <c r="U1081" s="20"/>
      <c r="V1081" s="20"/>
      <c r="W1081" s="21"/>
      <c r="X1081" s="21"/>
      <c r="Y1081" s="26"/>
      <c r="Z1081" s="26"/>
      <c r="AA1081" s="65"/>
      <c r="AI1081" s="20"/>
      <c r="AJ1081" s="20"/>
      <c r="AK1081" s="21"/>
    </row>
    <row r="1082" spans="1:37">
      <c r="A1082" s="70">
        <f t="shared" si="296"/>
        <v>2.0000000000000018E-3</v>
      </c>
      <c r="B1082" s="5">
        <v>-1.468</v>
      </c>
      <c r="C1082" s="75">
        <v>3.87</v>
      </c>
      <c r="D1082" s="75">
        <v>0.13</v>
      </c>
      <c r="G1082" s="20"/>
      <c r="H1082" s="85"/>
      <c r="I1082" s="21"/>
      <c r="U1082" s="20"/>
      <c r="V1082" s="20"/>
      <c r="W1082" s="21"/>
      <c r="X1082" s="21"/>
      <c r="Y1082" s="26"/>
      <c r="Z1082" s="26"/>
      <c r="AA1082" s="65"/>
      <c r="AI1082" s="20"/>
      <c r="AJ1082" s="20"/>
      <c r="AK1082" s="21"/>
    </row>
    <row r="1083" spans="1:37">
      <c r="A1083" s="70">
        <f t="shared" si="296"/>
        <v>2.0000000000000018E-3</v>
      </c>
      <c r="B1083" s="5">
        <v>-1.466</v>
      </c>
      <c r="C1083" s="75">
        <v>3.99</v>
      </c>
      <c r="D1083" s="75">
        <v>0.09</v>
      </c>
      <c r="G1083" s="20"/>
      <c r="H1083" s="85"/>
      <c r="I1083" s="21"/>
      <c r="U1083" s="20"/>
      <c r="V1083" s="20"/>
      <c r="W1083" s="21"/>
      <c r="X1083" s="21"/>
      <c r="Y1083" s="26"/>
      <c r="Z1083" s="26"/>
      <c r="AA1083" s="65"/>
      <c r="AI1083" s="20"/>
      <c r="AJ1083" s="20"/>
      <c r="AK1083" s="21"/>
    </row>
    <row r="1084" spans="1:37">
      <c r="A1084" s="70">
        <f t="shared" si="296"/>
        <v>2.0000000000000018E-3</v>
      </c>
      <c r="B1084" s="5">
        <v>-1.464</v>
      </c>
      <c r="C1084" s="75">
        <v>4.22</v>
      </c>
      <c r="D1084" s="75">
        <v>0.09</v>
      </c>
      <c r="G1084" s="20"/>
      <c r="H1084" s="85"/>
      <c r="I1084" s="21"/>
      <c r="U1084" s="20"/>
      <c r="V1084" s="20"/>
      <c r="W1084" s="21"/>
      <c r="X1084" s="21"/>
      <c r="Y1084" s="26"/>
      <c r="Z1084" s="26"/>
      <c r="AA1084" s="65"/>
      <c r="AI1084" s="20"/>
      <c r="AJ1084" s="20"/>
      <c r="AK1084" s="21"/>
    </row>
    <row r="1085" spans="1:37">
      <c r="A1085" s="70">
        <f t="shared" si="296"/>
        <v>2.0000000000000018E-3</v>
      </c>
      <c r="B1085" s="5">
        <v>-1.462</v>
      </c>
      <c r="C1085" s="75">
        <v>4.07</v>
      </c>
      <c r="D1085" s="75">
        <v>0.06</v>
      </c>
      <c r="G1085" s="20"/>
      <c r="H1085" s="85"/>
      <c r="I1085" s="21"/>
      <c r="U1085" s="20"/>
      <c r="V1085" s="20"/>
      <c r="W1085" s="21"/>
      <c r="X1085" s="21"/>
      <c r="Y1085" s="26"/>
      <c r="Z1085" s="26"/>
      <c r="AA1085" s="65"/>
      <c r="AI1085" s="20"/>
      <c r="AJ1085" s="20"/>
      <c r="AK1085" s="21"/>
    </row>
    <row r="1086" spans="1:37">
      <c r="A1086" s="70">
        <f t="shared" si="296"/>
        <v>2.0000000000000018E-3</v>
      </c>
      <c r="B1086" s="5">
        <v>-1.46</v>
      </c>
      <c r="C1086" s="75">
        <v>4.0999999999999996</v>
      </c>
      <c r="D1086" s="75">
        <v>0.08</v>
      </c>
      <c r="G1086" s="20"/>
      <c r="H1086" s="85"/>
      <c r="I1086" s="21"/>
      <c r="U1086" s="20"/>
      <c r="V1086" s="20"/>
      <c r="W1086" s="21"/>
      <c r="X1086" s="21"/>
      <c r="Y1086" s="26"/>
      <c r="Z1086" s="26"/>
      <c r="AA1086" s="65"/>
      <c r="AI1086" s="20"/>
      <c r="AJ1086" s="20"/>
      <c r="AK1086" s="21"/>
    </row>
    <row r="1087" spans="1:37">
      <c r="A1087" s="70">
        <f t="shared" si="296"/>
        <v>2.0000000000000018E-3</v>
      </c>
      <c r="B1087" s="5">
        <v>-1.458</v>
      </c>
      <c r="C1087" s="75">
        <v>4.24</v>
      </c>
      <c r="D1087" s="75">
        <v>0.06</v>
      </c>
      <c r="G1087" s="20"/>
      <c r="H1087" s="85"/>
      <c r="I1087" s="21"/>
      <c r="U1087" s="20"/>
      <c r="V1087" s="20"/>
      <c r="W1087" s="21"/>
      <c r="X1087" s="21"/>
      <c r="Y1087" s="26"/>
      <c r="Z1087" s="26"/>
      <c r="AA1087" s="65"/>
      <c r="AI1087" s="20"/>
      <c r="AJ1087" s="20"/>
      <c r="AK1087" s="21"/>
    </row>
    <row r="1088" spans="1:37">
      <c r="A1088" s="70">
        <f t="shared" si="296"/>
        <v>2.0000000000000018E-3</v>
      </c>
      <c r="B1088" s="5">
        <v>-1.456</v>
      </c>
      <c r="C1088" s="75">
        <v>4.3099999999999996</v>
      </c>
      <c r="D1088" s="75">
        <v>7.0000000000000007E-2</v>
      </c>
      <c r="G1088" s="20"/>
      <c r="H1088" s="85"/>
      <c r="I1088" s="21"/>
      <c r="U1088" s="20"/>
      <c r="V1088" s="20"/>
      <c r="W1088" s="21"/>
      <c r="X1088" s="21"/>
      <c r="Y1088" s="26"/>
      <c r="Z1088" s="26"/>
      <c r="AA1088" s="65"/>
      <c r="AI1088" s="20"/>
      <c r="AJ1088" s="20"/>
      <c r="AK1088" s="21"/>
    </row>
    <row r="1089" spans="1:37">
      <c r="A1089" s="70">
        <f t="shared" si="296"/>
        <v>2.0000000000000018E-3</v>
      </c>
      <c r="B1089" s="5">
        <v>-1.454</v>
      </c>
      <c r="C1089" s="75">
        <v>4.2</v>
      </c>
      <c r="D1089" s="75">
        <v>0.13</v>
      </c>
      <c r="G1089" s="20"/>
      <c r="H1089" s="85"/>
      <c r="I1089" s="21"/>
      <c r="U1089" s="20"/>
      <c r="V1089" s="20"/>
      <c r="W1089" s="21"/>
      <c r="X1089" s="21"/>
      <c r="Y1089" s="26"/>
      <c r="Z1089" s="26"/>
      <c r="AA1089" s="65"/>
      <c r="AI1089" s="20"/>
      <c r="AJ1089" s="20"/>
      <c r="AK1089" s="21"/>
    </row>
    <row r="1090" spans="1:37">
      <c r="A1090" s="70">
        <f t="shared" si="296"/>
        <v>2.0000000000000018E-3</v>
      </c>
      <c r="B1090" s="5">
        <v>-1.452</v>
      </c>
      <c r="C1090" s="75">
        <v>3.8</v>
      </c>
      <c r="D1090" s="75">
        <v>0.13</v>
      </c>
      <c r="G1090" s="20"/>
      <c r="H1090" s="85"/>
      <c r="I1090" s="21"/>
      <c r="U1090" s="20"/>
      <c r="V1090" s="20"/>
      <c r="W1090" s="21"/>
      <c r="X1090" s="21"/>
      <c r="Y1090" s="26"/>
      <c r="Z1090" s="26"/>
      <c r="AA1090" s="65"/>
      <c r="AI1090" s="20"/>
      <c r="AJ1090" s="20"/>
      <c r="AK1090" s="21"/>
    </row>
    <row r="1091" spans="1:37">
      <c r="A1091" s="70">
        <f t="shared" si="296"/>
        <v>2.0000000000000018E-3</v>
      </c>
      <c r="B1091" s="5">
        <v>-1.45</v>
      </c>
      <c r="C1091" s="75">
        <v>3.49</v>
      </c>
      <c r="D1091" s="75">
        <v>0.06</v>
      </c>
      <c r="G1091" s="20"/>
      <c r="H1091" s="85"/>
      <c r="I1091" s="21"/>
      <c r="U1091" s="20"/>
      <c r="V1091" s="20"/>
      <c r="W1091" s="21"/>
      <c r="X1091" s="21"/>
      <c r="Y1091" s="26"/>
      <c r="Z1091" s="26"/>
      <c r="AA1091" s="65"/>
      <c r="AI1091" s="20"/>
      <c r="AJ1091" s="20"/>
      <c r="AK1091" s="21"/>
    </row>
    <row r="1092" spans="1:37">
      <c r="A1092" s="70">
        <f t="shared" ref="A1092:A1155" si="297">B1092-B1091</f>
        <v>2.0000000000000018E-3</v>
      </c>
      <c r="B1092" s="5">
        <v>-1.448</v>
      </c>
      <c r="C1092" s="75">
        <v>3.35</v>
      </c>
      <c r="D1092" s="75">
        <v>0.06</v>
      </c>
      <c r="G1092" s="20"/>
      <c r="H1092" s="85"/>
      <c r="I1092" s="21"/>
      <c r="U1092" s="20"/>
      <c r="V1092" s="20"/>
      <c r="W1092" s="21"/>
      <c r="X1092" s="21"/>
      <c r="Y1092" s="26"/>
      <c r="Z1092" s="26"/>
      <c r="AA1092" s="65"/>
      <c r="AI1092" s="20"/>
      <c r="AJ1092" s="20"/>
      <c r="AK1092" s="21"/>
    </row>
    <row r="1093" spans="1:37">
      <c r="A1093" s="70">
        <f t="shared" si="297"/>
        <v>2.0000000000000018E-3</v>
      </c>
      <c r="B1093" s="5">
        <v>-1.446</v>
      </c>
      <c r="C1093" s="75">
        <v>3.36</v>
      </c>
      <c r="D1093" s="75">
        <v>0.05</v>
      </c>
      <c r="G1093" s="20"/>
      <c r="H1093" s="85"/>
      <c r="I1093" s="21"/>
      <c r="U1093" s="20"/>
      <c r="V1093" s="20"/>
      <c r="W1093" s="21"/>
      <c r="X1093" s="21"/>
      <c r="Y1093" s="26"/>
      <c r="Z1093" s="26"/>
      <c r="AA1093" s="65"/>
      <c r="AI1093" s="20"/>
      <c r="AJ1093" s="20"/>
      <c r="AK1093" s="21"/>
    </row>
    <row r="1094" spans="1:37">
      <c r="A1094" s="70">
        <f t="shared" si="297"/>
        <v>2.0000000000000018E-3</v>
      </c>
      <c r="B1094" s="5">
        <v>-1.444</v>
      </c>
      <c r="C1094" s="75">
        <v>3.33</v>
      </c>
      <c r="D1094" s="75">
        <v>0.05</v>
      </c>
      <c r="G1094" s="20"/>
      <c r="H1094" s="85"/>
      <c r="I1094" s="21"/>
      <c r="U1094" s="20"/>
      <c r="V1094" s="20"/>
      <c r="W1094" s="21"/>
      <c r="X1094" s="21"/>
      <c r="Y1094" s="26"/>
      <c r="Z1094" s="26"/>
      <c r="AA1094" s="65"/>
      <c r="AI1094" s="20"/>
      <c r="AJ1094" s="20"/>
      <c r="AK1094" s="21"/>
    </row>
    <row r="1095" spans="1:37">
      <c r="A1095" s="70">
        <f t="shared" si="297"/>
        <v>2.0000000000000018E-3</v>
      </c>
      <c r="B1095" s="5">
        <v>-1.4419999999999999</v>
      </c>
      <c r="C1095" s="75">
        <v>3.34</v>
      </c>
      <c r="D1095" s="75">
        <v>0.04</v>
      </c>
      <c r="G1095" s="20"/>
      <c r="H1095" s="85"/>
      <c r="I1095" s="21"/>
      <c r="U1095" s="20"/>
      <c r="V1095" s="20"/>
      <c r="W1095" s="21"/>
      <c r="X1095" s="21"/>
      <c r="Y1095" s="26"/>
      <c r="Z1095" s="26"/>
      <c r="AA1095" s="65"/>
      <c r="AI1095" s="20"/>
      <c r="AJ1095" s="20"/>
      <c r="AK1095" s="21"/>
    </row>
    <row r="1096" spans="1:37">
      <c r="A1096" s="70">
        <f t="shared" si="297"/>
        <v>2.0000000000000018E-3</v>
      </c>
      <c r="B1096" s="5">
        <v>-1.44</v>
      </c>
      <c r="C1096" s="75">
        <v>3.28</v>
      </c>
      <c r="D1096" s="75">
        <v>7.0000000000000007E-2</v>
      </c>
      <c r="G1096" s="20"/>
      <c r="H1096" s="85"/>
      <c r="I1096" s="21"/>
      <c r="U1096" s="20"/>
      <c r="V1096" s="20"/>
      <c r="W1096" s="21"/>
      <c r="X1096" s="21"/>
      <c r="Y1096" s="26"/>
      <c r="Z1096" s="26"/>
      <c r="AA1096" s="65"/>
      <c r="AI1096" s="20"/>
      <c r="AJ1096" s="20"/>
      <c r="AK1096" s="21"/>
    </row>
    <row r="1097" spans="1:37">
      <c r="A1097" s="70">
        <f t="shared" si="297"/>
        <v>2.0000000000000018E-3</v>
      </c>
      <c r="B1097" s="5">
        <v>-1.4379999999999999</v>
      </c>
      <c r="C1097" s="75">
        <v>3.24</v>
      </c>
      <c r="D1097" s="75">
        <v>7.0000000000000007E-2</v>
      </c>
      <c r="G1097" s="20"/>
      <c r="H1097" s="85"/>
      <c r="I1097" s="21"/>
      <c r="U1097" s="20"/>
      <c r="V1097" s="20"/>
      <c r="W1097" s="21"/>
      <c r="X1097" s="21"/>
      <c r="Y1097" s="26"/>
      <c r="Z1097" s="26"/>
      <c r="AA1097" s="65"/>
      <c r="AI1097" s="20"/>
      <c r="AJ1097" s="20"/>
      <c r="AK1097" s="21"/>
    </row>
    <row r="1098" spans="1:37">
      <c r="A1098" s="70">
        <f t="shared" si="297"/>
        <v>2.0000000000000018E-3</v>
      </c>
      <c r="B1098" s="5">
        <v>-1.4359999999999999</v>
      </c>
      <c r="C1098" s="75">
        <v>3.24</v>
      </c>
      <c r="D1098" s="75">
        <v>0.09</v>
      </c>
      <c r="G1098" s="20"/>
      <c r="H1098" s="85"/>
      <c r="I1098" s="21"/>
      <c r="U1098" s="20"/>
      <c r="V1098" s="20"/>
      <c r="W1098" s="21"/>
      <c r="X1098" s="21"/>
      <c r="Y1098" s="26"/>
      <c r="Z1098" s="26"/>
      <c r="AA1098" s="65"/>
      <c r="AI1098" s="20"/>
      <c r="AJ1098" s="20"/>
      <c r="AK1098" s="21"/>
    </row>
    <row r="1099" spans="1:37">
      <c r="A1099" s="70">
        <f t="shared" si="297"/>
        <v>2.0000000000000018E-3</v>
      </c>
      <c r="B1099" s="5">
        <v>-1.4339999999999999</v>
      </c>
      <c r="C1099" s="75">
        <v>3.38</v>
      </c>
      <c r="D1099" s="75">
        <v>0.06</v>
      </c>
      <c r="G1099" s="20"/>
      <c r="H1099" s="85"/>
      <c r="I1099" s="21"/>
      <c r="U1099" s="20"/>
      <c r="V1099" s="20"/>
      <c r="W1099" s="21"/>
      <c r="X1099" s="21"/>
      <c r="Y1099" s="26"/>
      <c r="Z1099" s="26"/>
      <c r="AA1099" s="65"/>
      <c r="AI1099" s="20"/>
      <c r="AJ1099" s="20"/>
      <c r="AK1099" s="21"/>
    </row>
    <row r="1100" spans="1:37">
      <c r="A1100" s="70">
        <f t="shared" si="297"/>
        <v>2.0000000000000018E-3</v>
      </c>
      <c r="B1100" s="5">
        <v>-1.4319999999999999</v>
      </c>
      <c r="C1100" s="75">
        <v>3.38</v>
      </c>
      <c r="D1100" s="75">
        <v>0.05</v>
      </c>
      <c r="G1100" s="20"/>
      <c r="H1100" s="85"/>
      <c r="I1100" s="21"/>
      <c r="U1100" s="20"/>
      <c r="V1100" s="20"/>
      <c r="W1100" s="21"/>
      <c r="X1100" s="21"/>
      <c r="Y1100" s="26"/>
      <c r="Z1100" s="26"/>
      <c r="AA1100" s="65"/>
      <c r="AI1100" s="20"/>
      <c r="AJ1100" s="20"/>
      <c r="AK1100" s="21"/>
    </row>
    <row r="1101" spans="1:37">
      <c r="A1101" s="70">
        <f t="shared" si="297"/>
        <v>2.0000000000000018E-3</v>
      </c>
      <c r="B1101" s="5">
        <v>-1.43</v>
      </c>
      <c r="C1101" s="75">
        <v>3.52</v>
      </c>
      <c r="D1101" s="75">
        <v>0.05</v>
      </c>
      <c r="G1101" s="20"/>
      <c r="H1101" s="85"/>
      <c r="I1101" s="21"/>
      <c r="U1101" s="20"/>
      <c r="V1101" s="20"/>
      <c r="W1101" s="21"/>
      <c r="X1101" s="21"/>
      <c r="Y1101" s="26"/>
      <c r="Z1101" s="26"/>
      <c r="AA1101" s="65"/>
      <c r="AI1101" s="20"/>
      <c r="AJ1101" s="20"/>
      <c r="AK1101" s="21"/>
    </row>
    <row r="1102" spans="1:37">
      <c r="A1102" s="70">
        <f t="shared" si="297"/>
        <v>2.0000000000000018E-3</v>
      </c>
      <c r="B1102" s="5">
        <v>-1.4279999999999999</v>
      </c>
      <c r="C1102" s="75">
        <v>3.61</v>
      </c>
      <c r="D1102" s="75">
        <v>0.06</v>
      </c>
      <c r="G1102" s="20"/>
      <c r="H1102" s="85"/>
      <c r="I1102" s="21"/>
      <c r="U1102" s="20"/>
      <c r="V1102" s="20"/>
      <c r="W1102" s="21"/>
      <c r="X1102" s="21"/>
      <c r="Y1102" s="26"/>
      <c r="Z1102" s="26"/>
      <c r="AA1102" s="65"/>
      <c r="AI1102" s="20"/>
      <c r="AJ1102" s="20"/>
      <c r="AK1102" s="21"/>
    </row>
    <row r="1103" spans="1:37">
      <c r="A1103" s="70">
        <f t="shared" si="297"/>
        <v>2.0000000000000018E-3</v>
      </c>
      <c r="B1103" s="5">
        <v>-1.4259999999999999</v>
      </c>
      <c r="C1103" s="75">
        <v>3.72</v>
      </c>
      <c r="D1103" s="75">
        <v>0.06</v>
      </c>
      <c r="G1103" s="20"/>
      <c r="H1103" s="85"/>
      <c r="I1103" s="21"/>
      <c r="U1103" s="20"/>
      <c r="V1103" s="20"/>
      <c r="W1103" s="21"/>
      <c r="X1103" s="21"/>
      <c r="Y1103" s="26"/>
      <c r="Z1103" s="26"/>
      <c r="AA1103" s="65"/>
      <c r="AI1103" s="20"/>
      <c r="AJ1103" s="20"/>
      <c r="AK1103" s="21"/>
    </row>
    <row r="1104" spans="1:37">
      <c r="A1104" s="70">
        <f t="shared" si="297"/>
        <v>2.0000000000000018E-3</v>
      </c>
      <c r="B1104" s="5">
        <v>-1.4239999999999999</v>
      </c>
      <c r="C1104" s="75">
        <v>3.72</v>
      </c>
      <c r="D1104" s="75">
        <v>7.0000000000000007E-2</v>
      </c>
      <c r="G1104" s="20"/>
      <c r="H1104" s="85"/>
      <c r="I1104" s="21"/>
      <c r="U1104" s="20"/>
      <c r="V1104" s="20"/>
      <c r="W1104" s="21"/>
      <c r="X1104" s="21"/>
      <c r="Y1104" s="26"/>
      <c r="Z1104" s="26"/>
      <c r="AA1104" s="65"/>
      <c r="AI1104" s="20"/>
      <c r="AJ1104" s="20"/>
      <c r="AK1104" s="21"/>
    </row>
    <row r="1105" spans="1:37">
      <c r="A1105" s="70">
        <f t="shared" si="297"/>
        <v>2.0000000000000018E-3</v>
      </c>
      <c r="B1105" s="5">
        <v>-1.4219999999999999</v>
      </c>
      <c r="C1105" s="75">
        <v>3.83</v>
      </c>
      <c r="D1105" s="75">
        <v>0.09</v>
      </c>
      <c r="G1105" s="20"/>
      <c r="H1105" s="85"/>
      <c r="I1105" s="21"/>
      <c r="U1105" s="20"/>
      <c r="V1105" s="20"/>
      <c r="W1105" s="21"/>
      <c r="X1105" s="21"/>
      <c r="Y1105" s="26"/>
      <c r="Z1105" s="26"/>
      <c r="AA1105" s="65"/>
      <c r="AI1105" s="20"/>
      <c r="AJ1105" s="20"/>
      <c r="AK1105" s="21"/>
    </row>
    <row r="1106" spans="1:37">
      <c r="A1106" s="70">
        <f t="shared" si="297"/>
        <v>2.0000000000000018E-3</v>
      </c>
      <c r="B1106" s="5">
        <v>-1.42</v>
      </c>
      <c r="C1106" s="75">
        <v>3.96</v>
      </c>
      <c r="D1106" s="75">
        <v>0.06</v>
      </c>
      <c r="G1106" s="20"/>
      <c r="H1106" s="85"/>
      <c r="I1106" s="21"/>
      <c r="U1106" s="20"/>
      <c r="V1106" s="20"/>
      <c r="W1106" s="21"/>
      <c r="X1106" s="21"/>
      <c r="Y1106" s="26"/>
      <c r="Z1106" s="26"/>
      <c r="AA1106" s="65"/>
      <c r="AI1106" s="20"/>
      <c r="AJ1106" s="20"/>
      <c r="AK1106" s="21"/>
    </row>
    <row r="1107" spans="1:37">
      <c r="A1107" s="70">
        <f t="shared" si="297"/>
        <v>2.0000000000000018E-3</v>
      </c>
      <c r="B1107" s="5">
        <v>-1.4179999999999999</v>
      </c>
      <c r="C1107" s="75">
        <v>3.84</v>
      </c>
      <c r="D1107" s="75">
        <v>7.0000000000000007E-2</v>
      </c>
      <c r="G1107" s="20"/>
      <c r="H1107" s="85"/>
      <c r="I1107" s="21"/>
      <c r="U1107" s="20"/>
      <c r="V1107" s="20"/>
      <c r="W1107" s="21"/>
      <c r="X1107" s="21"/>
      <c r="Y1107" s="26"/>
      <c r="Z1107" s="26"/>
      <c r="AA1107" s="65"/>
      <c r="AI1107" s="20"/>
      <c r="AJ1107" s="20"/>
      <c r="AK1107" s="21"/>
    </row>
    <row r="1108" spans="1:37">
      <c r="A1108" s="70">
        <f t="shared" si="297"/>
        <v>2.0000000000000018E-3</v>
      </c>
      <c r="B1108" s="5">
        <v>-1.4159999999999999</v>
      </c>
      <c r="C1108" s="75">
        <v>3.96</v>
      </c>
      <c r="D1108" s="75">
        <v>0.12</v>
      </c>
      <c r="G1108" s="20"/>
      <c r="H1108" s="85"/>
      <c r="I1108" s="21"/>
      <c r="U1108" s="20"/>
      <c r="V1108" s="20"/>
      <c r="W1108" s="21"/>
      <c r="X1108" s="21"/>
      <c r="Y1108" s="26"/>
      <c r="Z1108" s="26"/>
      <c r="AA1108" s="65"/>
      <c r="AI1108" s="20"/>
      <c r="AJ1108" s="20"/>
      <c r="AK1108" s="21"/>
    </row>
    <row r="1109" spans="1:37">
      <c r="A1109" s="70">
        <f t="shared" si="297"/>
        <v>2.0000000000000018E-3</v>
      </c>
      <c r="B1109" s="5">
        <v>-1.4139999999999999</v>
      </c>
      <c r="C1109" s="75">
        <v>4.22</v>
      </c>
      <c r="D1109" s="75">
        <v>0.08</v>
      </c>
      <c r="G1109" s="20"/>
      <c r="H1109" s="85"/>
      <c r="I1109" s="21"/>
      <c r="U1109" s="20"/>
      <c r="V1109" s="20"/>
      <c r="W1109" s="21"/>
      <c r="X1109" s="21"/>
      <c r="Y1109" s="26"/>
      <c r="Z1109" s="26"/>
      <c r="AA1109" s="65"/>
      <c r="AI1109" s="20"/>
      <c r="AJ1109" s="20"/>
      <c r="AK1109" s="21"/>
    </row>
    <row r="1110" spans="1:37">
      <c r="A1110" s="70">
        <f t="shared" si="297"/>
        <v>2.0000000000000018E-3</v>
      </c>
      <c r="B1110" s="5">
        <v>-1.4119999999999999</v>
      </c>
      <c r="C1110" s="75">
        <v>4.4000000000000004</v>
      </c>
      <c r="D1110" s="75">
        <v>0.08</v>
      </c>
      <c r="G1110" s="20"/>
      <c r="H1110" s="85"/>
      <c r="I1110" s="21"/>
      <c r="U1110" s="20"/>
      <c r="V1110" s="20"/>
      <c r="W1110" s="21"/>
      <c r="X1110" s="21"/>
      <c r="Y1110" s="26"/>
      <c r="Z1110" s="26"/>
      <c r="AA1110" s="65"/>
      <c r="AI1110" s="20"/>
      <c r="AJ1110" s="20"/>
      <c r="AK1110" s="21"/>
    </row>
    <row r="1111" spans="1:37">
      <c r="A1111" s="70">
        <f t="shared" si="297"/>
        <v>2.0000000000000018E-3</v>
      </c>
      <c r="B1111" s="5">
        <v>-1.41</v>
      </c>
      <c r="C1111" s="75">
        <v>4.2</v>
      </c>
      <c r="D1111" s="75">
        <v>7.0000000000000007E-2</v>
      </c>
      <c r="G1111" s="20"/>
      <c r="H1111" s="85"/>
      <c r="I1111" s="21"/>
      <c r="U1111" s="20"/>
      <c r="V1111" s="20"/>
      <c r="W1111" s="21"/>
      <c r="X1111" s="21"/>
      <c r="Y1111" s="26"/>
      <c r="Z1111" s="26"/>
      <c r="AA1111" s="65"/>
      <c r="AI1111" s="20"/>
      <c r="AJ1111" s="20"/>
      <c r="AK1111" s="21"/>
    </row>
    <row r="1112" spans="1:37">
      <c r="A1112" s="70">
        <f t="shared" si="297"/>
        <v>2.0000000000000018E-3</v>
      </c>
      <c r="B1112" s="5">
        <v>-1.4079999999999999</v>
      </c>
      <c r="C1112" s="75">
        <v>3.97</v>
      </c>
      <c r="D1112" s="75">
        <v>0.12</v>
      </c>
      <c r="G1112" s="20"/>
      <c r="H1112" s="85"/>
      <c r="I1112" s="21"/>
      <c r="U1112" s="20"/>
      <c r="V1112" s="20"/>
      <c r="W1112" s="21"/>
      <c r="X1112" s="21"/>
      <c r="Y1112" s="26"/>
      <c r="Z1112" s="26"/>
      <c r="AA1112" s="65"/>
      <c r="AI1112" s="20"/>
      <c r="AJ1112" s="20"/>
      <c r="AK1112" s="21"/>
    </row>
    <row r="1113" spans="1:37">
      <c r="A1113" s="70">
        <f t="shared" si="297"/>
        <v>2.0000000000000018E-3</v>
      </c>
      <c r="B1113" s="5">
        <v>-1.4059999999999999</v>
      </c>
      <c r="C1113" s="75">
        <v>3.97</v>
      </c>
      <c r="D1113" s="75">
        <v>0.06</v>
      </c>
      <c r="G1113" s="20"/>
      <c r="H1113" s="85"/>
      <c r="I1113" s="21"/>
      <c r="U1113" s="20"/>
      <c r="V1113" s="20"/>
      <c r="W1113" s="21"/>
      <c r="X1113" s="21"/>
      <c r="Y1113" s="26"/>
      <c r="Z1113" s="26"/>
      <c r="AA1113" s="65"/>
      <c r="AI1113" s="20"/>
      <c r="AJ1113" s="20"/>
      <c r="AK1113" s="21"/>
    </row>
    <row r="1114" spans="1:37">
      <c r="A1114" s="70">
        <f t="shared" si="297"/>
        <v>2.0000000000000018E-3</v>
      </c>
      <c r="B1114" s="5">
        <v>-1.4039999999999999</v>
      </c>
      <c r="C1114" s="75">
        <v>3.74</v>
      </c>
      <c r="D1114" s="75">
        <v>0.08</v>
      </c>
      <c r="G1114" s="20"/>
      <c r="H1114" s="85"/>
      <c r="I1114" s="21"/>
      <c r="U1114" s="20"/>
      <c r="V1114" s="20"/>
      <c r="W1114" s="21"/>
      <c r="X1114" s="21"/>
      <c r="Y1114" s="26"/>
      <c r="Z1114" s="26"/>
      <c r="AA1114" s="65"/>
      <c r="AI1114" s="20"/>
      <c r="AJ1114" s="20"/>
      <c r="AK1114" s="21"/>
    </row>
    <row r="1115" spans="1:37">
      <c r="A1115" s="70">
        <f t="shared" si="297"/>
        <v>2.0000000000000018E-3</v>
      </c>
      <c r="B1115" s="5">
        <v>-1.4019999999999999</v>
      </c>
      <c r="C1115" s="75">
        <v>3.63</v>
      </c>
      <c r="D1115" s="75">
        <v>0.05</v>
      </c>
      <c r="G1115" s="20"/>
      <c r="H1115" s="85"/>
      <c r="I1115" s="21"/>
      <c r="U1115" s="20"/>
      <c r="V1115" s="20"/>
      <c r="W1115" s="21"/>
      <c r="X1115" s="21"/>
      <c r="Y1115" s="26"/>
      <c r="Z1115" s="26"/>
      <c r="AA1115" s="65"/>
      <c r="AI1115" s="20"/>
      <c r="AJ1115" s="20"/>
      <c r="AK1115" s="21"/>
    </row>
    <row r="1116" spans="1:37">
      <c r="A1116" s="70">
        <f t="shared" si="297"/>
        <v>2.0000000000000018E-3</v>
      </c>
      <c r="B1116" s="5">
        <v>-1.4</v>
      </c>
      <c r="C1116" s="75">
        <v>3.56</v>
      </c>
      <c r="D1116" s="75">
        <v>0.08</v>
      </c>
      <c r="G1116" s="20"/>
      <c r="H1116" s="85"/>
      <c r="I1116" s="21"/>
      <c r="U1116" s="20"/>
      <c r="V1116" s="20"/>
      <c r="W1116" s="21"/>
      <c r="X1116" s="21"/>
      <c r="Y1116" s="26"/>
      <c r="Z1116" s="26"/>
      <c r="AA1116" s="65"/>
      <c r="AI1116" s="20"/>
      <c r="AJ1116" s="20"/>
      <c r="AK1116" s="21"/>
    </row>
    <row r="1117" spans="1:37">
      <c r="A1117" s="70">
        <f t="shared" si="297"/>
        <v>2.0000000000000018E-3</v>
      </c>
      <c r="B1117" s="5">
        <v>-1.3979999999999999</v>
      </c>
      <c r="C1117" s="75">
        <v>3.49</v>
      </c>
      <c r="D1117" s="75">
        <v>0.05</v>
      </c>
      <c r="G1117" s="20"/>
      <c r="H1117" s="85"/>
      <c r="I1117" s="21"/>
      <c r="U1117" s="20"/>
      <c r="V1117" s="20"/>
      <c r="W1117" s="21"/>
      <c r="X1117" s="21"/>
      <c r="Y1117" s="26"/>
      <c r="Z1117" s="26"/>
      <c r="AA1117" s="65"/>
      <c r="AI1117" s="20"/>
      <c r="AJ1117" s="20"/>
      <c r="AK1117" s="21"/>
    </row>
    <row r="1118" spans="1:37">
      <c r="A1118" s="70">
        <f t="shared" si="297"/>
        <v>2.0000000000000018E-3</v>
      </c>
      <c r="B1118" s="5">
        <v>-1.3959999999999999</v>
      </c>
      <c r="C1118" s="75">
        <v>3.54</v>
      </c>
      <c r="D1118" s="75">
        <v>0.04</v>
      </c>
      <c r="G1118" s="20"/>
      <c r="H1118" s="85"/>
      <c r="I1118" s="21"/>
      <c r="U1118" s="20"/>
      <c r="V1118" s="20"/>
      <c r="W1118" s="21"/>
      <c r="X1118" s="21"/>
      <c r="Y1118" s="26"/>
      <c r="Z1118" s="26"/>
      <c r="AA1118" s="65"/>
      <c r="AI1118" s="20"/>
      <c r="AJ1118" s="20"/>
      <c r="AK1118" s="21"/>
    </row>
    <row r="1119" spans="1:37">
      <c r="A1119" s="70">
        <f t="shared" si="297"/>
        <v>2.0000000000000018E-3</v>
      </c>
      <c r="B1119" s="5">
        <v>-1.3939999999999999</v>
      </c>
      <c r="C1119" s="75">
        <v>3.7</v>
      </c>
      <c r="D1119" s="75">
        <v>0.11</v>
      </c>
      <c r="G1119" s="20"/>
      <c r="H1119" s="85"/>
      <c r="I1119" s="21"/>
      <c r="U1119" s="20"/>
      <c r="V1119" s="20"/>
      <c r="W1119" s="21"/>
      <c r="X1119" s="21"/>
      <c r="Y1119" s="26"/>
      <c r="Z1119" s="26"/>
      <c r="AA1119" s="65"/>
      <c r="AI1119" s="20"/>
      <c r="AJ1119" s="20"/>
      <c r="AK1119" s="21"/>
    </row>
    <row r="1120" spans="1:37">
      <c r="A1120" s="70">
        <f t="shared" si="297"/>
        <v>2.0000000000000018E-3</v>
      </c>
      <c r="B1120" s="5">
        <v>-1.3919999999999999</v>
      </c>
      <c r="C1120" s="75">
        <v>3.59</v>
      </c>
      <c r="D1120" s="75">
        <v>0.04</v>
      </c>
      <c r="G1120" s="20"/>
      <c r="H1120" s="85"/>
      <c r="I1120" s="21"/>
      <c r="U1120" s="20"/>
      <c r="V1120" s="20"/>
      <c r="W1120" s="21"/>
      <c r="X1120" s="21"/>
      <c r="Y1120" s="26"/>
      <c r="Z1120" s="26"/>
      <c r="AA1120" s="65"/>
      <c r="AI1120" s="20"/>
      <c r="AJ1120" s="20"/>
      <c r="AK1120" s="21"/>
    </row>
    <row r="1121" spans="1:37">
      <c r="A1121" s="70">
        <f t="shared" si="297"/>
        <v>2.0000000000000018E-3</v>
      </c>
      <c r="B1121" s="5">
        <v>-1.39</v>
      </c>
      <c r="C1121" s="75">
        <v>3.73</v>
      </c>
      <c r="D1121" s="75">
        <v>0.06</v>
      </c>
      <c r="G1121" s="20"/>
      <c r="H1121" s="85"/>
      <c r="I1121" s="21"/>
      <c r="U1121" s="20"/>
      <c r="V1121" s="20"/>
      <c r="W1121" s="21"/>
      <c r="X1121" s="21"/>
      <c r="Y1121" s="26"/>
      <c r="Z1121" s="26"/>
      <c r="AA1121" s="65"/>
      <c r="AI1121" s="20"/>
      <c r="AJ1121" s="20"/>
      <c r="AK1121" s="21"/>
    </row>
    <row r="1122" spans="1:37">
      <c r="A1122" s="70">
        <f t="shared" si="297"/>
        <v>2.0000000000000018E-3</v>
      </c>
      <c r="B1122" s="5">
        <v>-1.3879999999999999</v>
      </c>
      <c r="C1122" s="75">
        <v>3.61</v>
      </c>
      <c r="D1122" s="75">
        <v>7.0000000000000007E-2</v>
      </c>
      <c r="G1122" s="20"/>
      <c r="H1122" s="85"/>
      <c r="I1122" s="21"/>
      <c r="U1122" s="20"/>
      <c r="V1122" s="20"/>
      <c r="W1122" s="21"/>
      <c r="X1122" s="21"/>
      <c r="Y1122" s="26"/>
      <c r="Z1122" s="26"/>
      <c r="AA1122" s="65"/>
      <c r="AI1122" s="20"/>
      <c r="AJ1122" s="20"/>
      <c r="AK1122" s="21"/>
    </row>
    <row r="1123" spans="1:37">
      <c r="A1123" s="70">
        <f t="shared" si="297"/>
        <v>2.0000000000000018E-3</v>
      </c>
      <c r="B1123" s="5">
        <v>-1.3859999999999999</v>
      </c>
      <c r="C1123" s="75">
        <v>3.72</v>
      </c>
      <c r="D1123" s="75">
        <v>0.08</v>
      </c>
      <c r="G1123" s="20"/>
      <c r="H1123" s="85"/>
      <c r="I1123" s="21"/>
      <c r="U1123" s="20"/>
      <c r="V1123" s="20"/>
      <c r="W1123" s="21"/>
      <c r="X1123" s="21"/>
      <c r="Y1123" s="26"/>
      <c r="Z1123" s="26"/>
      <c r="AA1123" s="65"/>
      <c r="AI1123" s="20"/>
      <c r="AJ1123" s="20"/>
      <c r="AK1123" s="21"/>
    </row>
    <row r="1124" spans="1:37">
      <c r="A1124" s="70">
        <f t="shared" si="297"/>
        <v>2.0000000000000018E-3</v>
      </c>
      <c r="B1124" s="5">
        <v>-1.3839999999999999</v>
      </c>
      <c r="C1124" s="75">
        <v>3.82</v>
      </c>
      <c r="D1124" s="75">
        <v>0.05</v>
      </c>
      <c r="G1124" s="20"/>
      <c r="H1124" s="85"/>
      <c r="I1124" s="21"/>
      <c r="U1124" s="20"/>
      <c r="V1124" s="20"/>
      <c r="W1124" s="21"/>
      <c r="X1124" s="21"/>
      <c r="Y1124" s="26"/>
      <c r="Z1124" s="26"/>
      <c r="AA1124" s="65"/>
      <c r="AI1124" s="20"/>
      <c r="AJ1124" s="20"/>
      <c r="AK1124" s="21"/>
    </row>
    <row r="1125" spans="1:37">
      <c r="A1125" s="70">
        <f t="shared" si="297"/>
        <v>2.0000000000000018E-3</v>
      </c>
      <c r="B1125" s="5">
        <v>-1.3819999999999999</v>
      </c>
      <c r="C1125" s="75">
        <v>3.96</v>
      </c>
      <c r="D1125" s="75">
        <v>0.06</v>
      </c>
      <c r="G1125" s="20"/>
      <c r="H1125" s="85"/>
      <c r="I1125" s="21"/>
      <c r="U1125" s="20"/>
      <c r="V1125" s="20"/>
      <c r="W1125" s="21"/>
      <c r="X1125" s="21"/>
      <c r="Y1125" s="26"/>
      <c r="Z1125" s="26"/>
      <c r="AA1125" s="65"/>
      <c r="AI1125" s="20"/>
      <c r="AJ1125" s="20"/>
      <c r="AK1125" s="21"/>
    </row>
    <row r="1126" spans="1:37">
      <c r="A1126" s="70">
        <f t="shared" si="297"/>
        <v>2.0000000000000018E-3</v>
      </c>
      <c r="B1126" s="5">
        <v>-1.38</v>
      </c>
      <c r="C1126" s="75">
        <v>4.05</v>
      </c>
      <c r="D1126" s="75">
        <v>0.06</v>
      </c>
      <c r="G1126" s="20"/>
      <c r="H1126" s="85"/>
      <c r="I1126" s="21"/>
      <c r="U1126" s="20"/>
      <c r="V1126" s="20"/>
      <c r="W1126" s="21"/>
      <c r="X1126" s="21"/>
      <c r="Y1126" s="26"/>
      <c r="Z1126" s="26"/>
      <c r="AA1126" s="65"/>
      <c r="AI1126" s="20"/>
      <c r="AJ1126" s="20"/>
      <c r="AK1126" s="21"/>
    </row>
    <row r="1127" spans="1:37">
      <c r="A1127" s="70">
        <f t="shared" si="297"/>
        <v>2.0000000000000018E-3</v>
      </c>
      <c r="B1127" s="5">
        <v>-1.3779999999999999</v>
      </c>
      <c r="C1127" s="75">
        <v>4.2</v>
      </c>
      <c r="D1127" s="75">
        <v>0.08</v>
      </c>
      <c r="G1127" s="20"/>
      <c r="H1127" s="85"/>
      <c r="I1127" s="21"/>
      <c r="U1127" s="20"/>
      <c r="V1127" s="20"/>
      <c r="W1127" s="21"/>
      <c r="X1127" s="21"/>
      <c r="Y1127" s="26"/>
      <c r="Z1127" s="26"/>
      <c r="AA1127" s="65"/>
      <c r="AI1127" s="20"/>
      <c r="AJ1127" s="20"/>
      <c r="AK1127" s="21"/>
    </row>
    <row r="1128" spans="1:37">
      <c r="A1128" s="70">
        <f t="shared" si="297"/>
        <v>2.0000000000000018E-3</v>
      </c>
      <c r="B1128" s="5">
        <v>-1.3759999999999999</v>
      </c>
      <c r="C1128" s="75">
        <v>4.08</v>
      </c>
      <c r="D1128" s="75">
        <v>0.06</v>
      </c>
      <c r="G1128" s="20"/>
      <c r="H1128" s="85"/>
      <c r="I1128" s="21"/>
      <c r="U1128" s="20"/>
      <c r="V1128" s="20"/>
      <c r="W1128" s="21"/>
      <c r="X1128" s="21"/>
      <c r="Y1128" s="26"/>
      <c r="Z1128" s="26"/>
      <c r="AA1128" s="65"/>
      <c r="AI1128" s="20"/>
      <c r="AJ1128" s="20"/>
      <c r="AK1128" s="21"/>
    </row>
    <row r="1129" spans="1:37">
      <c r="A1129" s="70">
        <f t="shared" si="297"/>
        <v>1.9999999999997797E-3</v>
      </c>
      <c r="B1129" s="5">
        <v>-1.3740000000000001</v>
      </c>
      <c r="C1129" s="75">
        <v>4.21</v>
      </c>
      <c r="D1129" s="75">
        <v>0.05</v>
      </c>
      <c r="G1129" s="20"/>
      <c r="H1129" s="85"/>
      <c r="I1129" s="21"/>
      <c r="U1129" s="20"/>
      <c r="V1129" s="20"/>
      <c r="W1129" s="21"/>
      <c r="X1129" s="21"/>
      <c r="Y1129" s="26"/>
      <c r="Z1129" s="26"/>
      <c r="AA1129" s="65"/>
      <c r="AI1129" s="20"/>
      <c r="AJ1129" s="20"/>
      <c r="AK1129" s="21"/>
    </row>
    <row r="1130" spans="1:37">
      <c r="A1130" s="70">
        <f t="shared" si="297"/>
        <v>2.0000000000000018E-3</v>
      </c>
      <c r="B1130" s="5">
        <v>-1.3720000000000001</v>
      </c>
      <c r="C1130" s="75">
        <v>4.26</v>
      </c>
      <c r="D1130" s="75">
        <v>0.04</v>
      </c>
      <c r="G1130" s="20"/>
      <c r="H1130" s="85"/>
      <c r="I1130" s="21"/>
      <c r="U1130" s="20"/>
      <c r="V1130" s="20"/>
      <c r="W1130" s="21"/>
      <c r="X1130" s="21"/>
      <c r="Y1130" s="26"/>
      <c r="Z1130" s="26"/>
      <c r="AA1130" s="65"/>
      <c r="AI1130" s="20"/>
      <c r="AJ1130" s="20"/>
      <c r="AK1130" s="21"/>
    </row>
    <row r="1131" spans="1:37">
      <c r="A1131" s="70">
        <f t="shared" si="297"/>
        <v>2.0000000000000018E-3</v>
      </c>
      <c r="B1131" s="5">
        <v>-1.37</v>
      </c>
      <c r="C1131" s="75">
        <v>4.04</v>
      </c>
      <c r="D1131" s="75">
        <v>0.06</v>
      </c>
      <c r="G1131" s="20"/>
      <c r="H1131" s="85"/>
      <c r="I1131" s="21"/>
      <c r="U1131" s="20"/>
      <c r="V1131" s="20"/>
      <c r="W1131" s="21"/>
      <c r="X1131" s="21"/>
      <c r="Y1131" s="26"/>
      <c r="Z1131" s="26"/>
      <c r="AA1131" s="65"/>
      <c r="AI1131" s="20"/>
      <c r="AJ1131" s="20"/>
      <c r="AK1131" s="21"/>
    </row>
    <row r="1132" spans="1:37">
      <c r="A1132" s="70">
        <f t="shared" si="297"/>
        <v>2.0000000000000018E-3</v>
      </c>
      <c r="B1132" s="5">
        <v>-1.3680000000000001</v>
      </c>
      <c r="C1132" s="75">
        <v>4.2</v>
      </c>
      <c r="D1132" s="75">
        <v>0.04</v>
      </c>
      <c r="G1132" s="20"/>
      <c r="H1132" s="85"/>
      <c r="I1132" s="21"/>
      <c r="U1132" s="20"/>
      <c r="V1132" s="20"/>
      <c r="W1132" s="21"/>
      <c r="X1132" s="21"/>
      <c r="Y1132" s="26"/>
      <c r="Z1132" s="26"/>
      <c r="AA1132" s="65"/>
      <c r="AI1132" s="20"/>
      <c r="AJ1132" s="20"/>
      <c r="AK1132" s="21"/>
    </row>
    <row r="1133" spans="1:37">
      <c r="A1133" s="70">
        <f t="shared" si="297"/>
        <v>2.0000000000000018E-3</v>
      </c>
      <c r="B1133" s="5">
        <v>-1.3660000000000001</v>
      </c>
      <c r="C1133" s="75">
        <v>3.99</v>
      </c>
      <c r="D1133" s="75">
        <v>7.0000000000000007E-2</v>
      </c>
      <c r="G1133" s="20"/>
      <c r="H1133" s="85"/>
      <c r="I1133" s="21"/>
      <c r="U1133" s="20"/>
      <c r="V1133" s="20"/>
      <c r="W1133" s="21"/>
      <c r="X1133" s="21"/>
      <c r="Y1133" s="26"/>
      <c r="Z1133" s="26"/>
      <c r="AA1133" s="65"/>
      <c r="AI1133" s="20"/>
      <c r="AJ1133" s="20"/>
      <c r="AK1133" s="21"/>
    </row>
    <row r="1134" spans="1:37">
      <c r="A1134" s="70">
        <f t="shared" si="297"/>
        <v>2.0000000000000018E-3</v>
      </c>
      <c r="B1134" s="5">
        <v>-1.3640000000000001</v>
      </c>
      <c r="C1134" s="75">
        <v>3.98</v>
      </c>
      <c r="D1134" s="75">
        <v>0.08</v>
      </c>
      <c r="G1134" s="20"/>
      <c r="H1134" s="85"/>
      <c r="I1134" s="21"/>
      <c r="U1134" s="20"/>
      <c r="V1134" s="20"/>
      <c r="W1134" s="21"/>
      <c r="X1134" s="21"/>
      <c r="Y1134" s="26"/>
      <c r="Z1134" s="26"/>
      <c r="AA1134" s="65"/>
      <c r="AI1134" s="20"/>
      <c r="AJ1134" s="20"/>
      <c r="AK1134" s="21"/>
    </row>
    <row r="1135" spans="1:37">
      <c r="A1135" s="70">
        <f t="shared" si="297"/>
        <v>2.0000000000000018E-3</v>
      </c>
      <c r="B1135" s="5">
        <v>-1.3620000000000001</v>
      </c>
      <c r="C1135" s="75">
        <v>3.8</v>
      </c>
      <c r="D1135" s="75">
        <v>0.06</v>
      </c>
      <c r="G1135" s="20"/>
      <c r="H1135" s="85"/>
      <c r="I1135" s="21"/>
      <c r="U1135" s="20"/>
      <c r="V1135" s="20"/>
      <c r="W1135" s="21"/>
      <c r="X1135" s="21"/>
      <c r="Y1135" s="26"/>
      <c r="Z1135" s="26"/>
      <c r="AA1135" s="65"/>
      <c r="AI1135" s="20"/>
      <c r="AJ1135" s="20"/>
      <c r="AK1135" s="21"/>
    </row>
    <row r="1136" spans="1:37">
      <c r="A1136" s="70">
        <f t="shared" si="297"/>
        <v>2.0000000000000018E-3</v>
      </c>
      <c r="B1136" s="5">
        <v>-1.36</v>
      </c>
      <c r="C1136" s="75">
        <v>3.63</v>
      </c>
      <c r="D1136" s="75">
        <v>7.0000000000000007E-2</v>
      </c>
      <c r="G1136" s="20"/>
      <c r="H1136" s="85"/>
      <c r="I1136" s="21"/>
      <c r="U1136" s="20"/>
      <c r="V1136" s="20"/>
      <c r="W1136" s="21"/>
      <c r="X1136" s="21"/>
      <c r="Y1136" s="26"/>
      <c r="Z1136" s="26"/>
      <c r="AA1136" s="65"/>
      <c r="AI1136" s="20"/>
      <c r="AJ1136" s="20"/>
      <c r="AK1136" s="21"/>
    </row>
    <row r="1137" spans="1:37">
      <c r="A1137" s="70">
        <f t="shared" si="297"/>
        <v>2.0000000000000018E-3</v>
      </c>
      <c r="B1137" s="5">
        <v>-1.3580000000000001</v>
      </c>
      <c r="C1137" s="75">
        <v>3.55</v>
      </c>
      <c r="D1137" s="75">
        <v>0.05</v>
      </c>
      <c r="G1137" s="20"/>
      <c r="H1137" s="85"/>
      <c r="I1137" s="21"/>
      <c r="U1137" s="20"/>
      <c r="V1137" s="20"/>
      <c r="W1137" s="21"/>
      <c r="X1137" s="21"/>
      <c r="Y1137" s="26"/>
      <c r="Z1137" s="26"/>
      <c r="AA1137" s="65"/>
      <c r="AI1137" s="20"/>
      <c r="AJ1137" s="20"/>
      <c r="AK1137" s="21"/>
    </row>
    <row r="1138" spans="1:37">
      <c r="A1138" s="70">
        <f t="shared" si="297"/>
        <v>2.0000000000000018E-3</v>
      </c>
      <c r="B1138" s="5">
        <v>-1.3560000000000001</v>
      </c>
      <c r="C1138" s="75">
        <v>3.5</v>
      </c>
      <c r="D1138" s="75">
        <v>0.05</v>
      </c>
      <c r="G1138" s="20"/>
      <c r="H1138" s="85"/>
      <c r="I1138" s="21"/>
      <c r="U1138" s="20"/>
      <c r="V1138" s="20"/>
      <c r="W1138" s="21"/>
      <c r="X1138" s="21"/>
      <c r="Y1138" s="26"/>
      <c r="Z1138" s="26"/>
      <c r="AA1138" s="65"/>
      <c r="AI1138" s="20"/>
      <c r="AJ1138" s="20"/>
      <c r="AK1138" s="21"/>
    </row>
    <row r="1139" spans="1:37">
      <c r="A1139" s="70">
        <f t="shared" si="297"/>
        <v>2.0000000000000018E-3</v>
      </c>
      <c r="B1139" s="5">
        <v>-1.3540000000000001</v>
      </c>
      <c r="C1139" s="75">
        <v>3.41</v>
      </c>
      <c r="D1139" s="75">
        <v>0.06</v>
      </c>
      <c r="G1139" s="20"/>
      <c r="H1139" s="85"/>
      <c r="I1139" s="21"/>
      <c r="U1139" s="20"/>
      <c r="V1139" s="20"/>
      <c r="W1139" s="21"/>
      <c r="X1139" s="21"/>
      <c r="Y1139" s="26"/>
      <c r="Z1139" s="26"/>
      <c r="AA1139" s="65"/>
      <c r="AI1139" s="20"/>
      <c r="AJ1139" s="20"/>
      <c r="AK1139" s="21"/>
    </row>
    <row r="1140" spans="1:37">
      <c r="A1140" s="70">
        <f t="shared" si="297"/>
        <v>2.0000000000000018E-3</v>
      </c>
      <c r="B1140" s="5">
        <v>-1.3520000000000001</v>
      </c>
      <c r="C1140" s="75">
        <v>3.49</v>
      </c>
      <c r="D1140" s="75">
        <v>0.06</v>
      </c>
      <c r="G1140" s="20"/>
      <c r="H1140" s="85"/>
      <c r="I1140" s="21"/>
      <c r="U1140" s="20"/>
      <c r="V1140" s="20"/>
      <c r="W1140" s="21"/>
      <c r="X1140" s="21"/>
      <c r="Y1140" s="26"/>
      <c r="Z1140" s="26"/>
      <c r="AA1140" s="65"/>
      <c r="AI1140" s="20"/>
      <c r="AJ1140" s="20"/>
      <c r="AK1140" s="21"/>
    </row>
    <row r="1141" spans="1:37">
      <c r="A1141" s="70">
        <f t="shared" si="297"/>
        <v>2.0000000000000018E-3</v>
      </c>
      <c r="B1141" s="5">
        <v>-1.35</v>
      </c>
      <c r="C1141" s="75">
        <v>3.59</v>
      </c>
      <c r="D1141" s="75">
        <v>0.06</v>
      </c>
      <c r="G1141" s="20"/>
      <c r="H1141" s="85"/>
      <c r="I1141" s="21"/>
      <c r="U1141" s="20"/>
      <c r="V1141" s="20"/>
      <c r="W1141" s="21"/>
      <c r="X1141" s="21"/>
      <c r="Y1141" s="26"/>
      <c r="Z1141" s="26"/>
      <c r="AA1141" s="65"/>
      <c r="AI1141" s="20"/>
      <c r="AJ1141" s="20"/>
      <c r="AK1141" s="21"/>
    </row>
    <row r="1142" spans="1:37">
      <c r="A1142" s="70">
        <f t="shared" si="297"/>
        <v>2.0000000000000018E-3</v>
      </c>
      <c r="B1142" s="5">
        <v>-1.3480000000000001</v>
      </c>
      <c r="C1142" s="75">
        <v>3.67</v>
      </c>
      <c r="D1142" s="75">
        <v>0.08</v>
      </c>
      <c r="G1142" s="20"/>
      <c r="H1142" s="85"/>
      <c r="I1142" s="21"/>
      <c r="U1142" s="20"/>
      <c r="V1142" s="20"/>
      <c r="W1142" s="21"/>
      <c r="X1142" s="21"/>
      <c r="Y1142" s="26"/>
      <c r="Z1142" s="26"/>
      <c r="AA1142" s="65"/>
      <c r="AI1142" s="20"/>
      <c r="AJ1142" s="20"/>
      <c r="AK1142" s="21"/>
    </row>
    <row r="1143" spans="1:37">
      <c r="A1143" s="70">
        <f t="shared" si="297"/>
        <v>2.0000000000000018E-3</v>
      </c>
      <c r="B1143" s="5">
        <v>-1.3460000000000001</v>
      </c>
      <c r="C1143" s="75">
        <v>3.86</v>
      </c>
      <c r="D1143" s="75">
        <v>7.0000000000000007E-2</v>
      </c>
      <c r="G1143" s="20"/>
      <c r="H1143" s="85"/>
      <c r="I1143" s="21"/>
      <c r="U1143" s="20"/>
      <c r="V1143" s="20"/>
      <c r="W1143" s="21"/>
      <c r="X1143" s="21"/>
      <c r="Y1143" s="26"/>
      <c r="Z1143" s="26"/>
      <c r="AA1143" s="65"/>
      <c r="AI1143" s="20"/>
      <c r="AJ1143" s="20"/>
      <c r="AK1143" s="21"/>
    </row>
    <row r="1144" spans="1:37">
      <c r="A1144" s="70">
        <f t="shared" si="297"/>
        <v>2.0000000000000018E-3</v>
      </c>
      <c r="B1144" s="5">
        <v>-1.3440000000000001</v>
      </c>
      <c r="C1144" s="75">
        <v>3.88</v>
      </c>
      <c r="D1144" s="75">
        <v>0.08</v>
      </c>
      <c r="G1144" s="20"/>
      <c r="H1144" s="85"/>
      <c r="I1144" s="21"/>
      <c r="U1144" s="20"/>
      <c r="V1144" s="20"/>
      <c r="W1144" s="21"/>
      <c r="X1144" s="21"/>
      <c r="Y1144" s="26"/>
      <c r="Z1144" s="26"/>
      <c r="AA1144" s="65"/>
      <c r="AI1144" s="20"/>
      <c r="AJ1144" s="20"/>
      <c r="AK1144" s="21"/>
    </row>
    <row r="1145" spans="1:37">
      <c r="A1145" s="70">
        <f t="shared" si="297"/>
        <v>2.0000000000000018E-3</v>
      </c>
      <c r="B1145" s="5">
        <v>-1.3420000000000001</v>
      </c>
      <c r="C1145" s="75">
        <v>4.07</v>
      </c>
      <c r="D1145" s="75">
        <v>7.0000000000000007E-2</v>
      </c>
      <c r="G1145" s="20"/>
      <c r="H1145" s="85"/>
      <c r="I1145" s="21"/>
      <c r="U1145" s="20"/>
      <c r="V1145" s="20"/>
      <c r="W1145" s="21"/>
      <c r="X1145" s="21"/>
      <c r="Y1145" s="26"/>
      <c r="Z1145" s="26"/>
      <c r="AA1145" s="65"/>
      <c r="AI1145" s="20"/>
      <c r="AJ1145" s="20"/>
      <c r="AK1145" s="21"/>
    </row>
    <row r="1146" spans="1:37">
      <c r="A1146" s="70">
        <f t="shared" si="297"/>
        <v>2.0000000000000018E-3</v>
      </c>
      <c r="B1146" s="5">
        <v>-1.34</v>
      </c>
      <c r="C1146" s="75">
        <v>4.1900000000000004</v>
      </c>
      <c r="D1146" s="75">
        <v>0.05</v>
      </c>
      <c r="G1146" s="20"/>
      <c r="H1146" s="85"/>
      <c r="I1146" s="21"/>
      <c r="U1146" s="20"/>
      <c r="V1146" s="20"/>
      <c r="W1146" s="21"/>
      <c r="X1146" s="21"/>
      <c r="Y1146" s="26"/>
      <c r="Z1146" s="26"/>
      <c r="AA1146" s="65"/>
      <c r="AI1146" s="20"/>
      <c r="AJ1146" s="20"/>
      <c r="AK1146" s="21"/>
    </row>
    <row r="1147" spans="1:37">
      <c r="A1147" s="70">
        <f t="shared" si="297"/>
        <v>2.0000000000000018E-3</v>
      </c>
      <c r="B1147" s="5">
        <v>-1.3380000000000001</v>
      </c>
      <c r="C1147" s="75">
        <v>4.0999999999999996</v>
      </c>
      <c r="D1147" s="75">
        <v>0.08</v>
      </c>
      <c r="G1147" s="20"/>
      <c r="H1147" s="85"/>
      <c r="I1147" s="21"/>
      <c r="U1147" s="20"/>
      <c r="V1147" s="20"/>
      <c r="W1147" s="21"/>
      <c r="X1147" s="21"/>
      <c r="Y1147" s="26"/>
      <c r="Z1147" s="26"/>
      <c r="AA1147" s="65"/>
      <c r="AI1147" s="20"/>
      <c r="AJ1147" s="20"/>
      <c r="AK1147" s="21"/>
    </row>
    <row r="1148" spans="1:37">
      <c r="A1148" s="70">
        <f t="shared" si="297"/>
        <v>2.0000000000000018E-3</v>
      </c>
      <c r="B1148" s="5">
        <v>-1.3360000000000001</v>
      </c>
      <c r="C1148" s="75">
        <v>4.1900000000000004</v>
      </c>
      <c r="D1148" s="75">
        <v>0.05</v>
      </c>
      <c r="G1148" s="20"/>
      <c r="H1148" s="85"/>
      <c r="I1148" s="21"/>
      <c r="U1148" s="20"/>
      <c r="V1148" s="20"/>
      <c r="W1148" s="21"/>
      <c r="X1148" s="21"/>
      <c r="Y1148" s="26"/>
      <c r="Z1148" s="26"/>
      <c r="AA1148" s="65"/>
      <c r="AI1148" s="20"/>
      <c r="AJ1148" s="20"/>
      <c r="AK1148" s="21"/>
    </row>
    <row r="1149" spans="1:37">
      <c r="A1149" s="70">
        <f t="shared" si="297"/>
        <v>2.0000000000000018E-3</v>
      </c>
      <c r="B1149" s="5">
        <v>-1.3340000000000001</v>
      </c>
      <c r="C1149" s="75">
        <v>4.1900000000000004</v>
      </c>
      <c r="D1149" s="75">
        <v>7.0000000000000007E-2</v>
      </c>
      <c r="G1149" s="20"/>
      <c r="H1149" s="85"/>
      <c r="I1149" s="21"/>
      <c r="U1149" s="20"/>
      <c r="V1149" s="20"/>
      <c r="W1149" s="21"/>
      <c r="X1149" s="21"/>
      <c r="Y1149" s="26"/>
      <c r="Z1149" s="26"/>
      <c r="AA1149" s="65"/>
      <c r="AI1149" s="20"/>
      <c r="AJ1149" s="20"/>
      <c r="AK1149" s="21"/>
    </row>
    <row r="1150" spans="1:37">
      <c r="A1150" s="70">
        <f t="shared" si="297"/>
        <v>2.0000000000000018E-3</v>
      </c>
      <c r="B1150" s="5">
        <v>-1.3320000000000001</v>
      </c>
      <c r="C1150" s="75">
        <v>4.0199999999999996</v>
      </c>
      <c r="D1150" s="75">
        <v>7.0000000000000007E-2</v>
      </c>
      <c r="G1150" s="20"/>
      <c r="H1150" s="85"/>
      <c r="I1150" s="21"/>
      <c r="U1150" s="20"/>
      <c r="V1150" s="20"/>
      <c r="W1150" s="21"/>
      <c r="X1150" s="21"/>
      <c r="Y1150" s="26"/>
      <c r="Z1150" s="26"/>
      <c r="AA1150" s="65"/>
      <c r="AI1150" s="20"/>
      <c r="AJ1150" s="20"/>
      <c r="AK1150" s="21"/>
    </row>
    <row r="1151" spans="1:37">
      <c r="A1151" s="70">
        <f t="shared" si="297"/>
        <v>2.0000000000000018E-3</v>
      </c>
      <c r="B1151" s="5">
        <v>-1.33</v>
      </c>
      <c r="C1151" s="75">
        <v>4.0599999999999996</v>
      </c>
      <c r="D1151" s="75">
        <v>7.0000000000000007E-2</v>
      </c>
      <c r="G1151" s="20"/>
      <c r="H1151" s="85"/>
      <c r="I1151" s="21"/>
      <c r="U1151" s="20"/>
      <c r="V1151" s="20"/>
      <c r="W1151" s="21"/>
      <c r="X1151" s="21"/>
      <c r="Y1151" s="26"/>
      <c r="Z1151" s="26"/>
      <c r="AA1151" s="65"/>
      <c r="AI1151" s="20"/>
      <c r="AJ1151" s="20"/>
      <c r="AK1151" s="21"/>
    </row>
    <row r="1152" spans="1:37">
      <c r="A1152" s="70">
        <f t="shared" si="297"/>
        <v>2.0000000000000018E-3</v>
      </c>
      <c r="B1152" s="5">
        <v>-1.3280000000000001</v>
      </c>
      <c r="C1152" s="75">
        <v>4.09</v>
      </c>
      <c r="D1152" s="75">
        <v>7.0000000000000007E-2</v>
      </c>
      <c r="G1152" s="20"/>
      <c r="H1152" s="85"/>
      <c r="I1152" s="21"/>
      <c r="U1152" s="20"/>
      <c r="V1152" s="20"/>
      <c r="W1152" s="21"/>
      <c r="X1152" s="21"/>
      <c r="Y1152" s="26"/>
      <c r="Z1152" s="26"/>
      <c r="AA1152" s="65"/>
      <c r="AI1152" s="20"/>
      <c r="AJ1152" s="20"/>
      <c r="AK1152" s="21"/>
    </row>
    <row r="1153" spans="1:37">
      <c r="A1153" s="70">
        <f t="shared" si="297"/>
        <v>2.0000000000000018E-3</v>
      </c>
      <c r="B1153" s="5">
        <v>-1.3260000000000001</v>
      </c>
      <c r="C1153" s="75">
        <v>4</v>
      </c>
      <c r="D1153" s="75">
        <v>0.06</v>
      </c>
      <c r="G1153" s="20"/>
      <c r="H1153" s="85"/>
      <c r="I1153" s="21"/>
      <c r="U1153" s="20"/>
      <c r="V1153" s="20"/>
      <c r="W1153" s="21"/>
      <c r="X1153" s="21"/>
      <c r="Y1153" s="26"/>
      <c r="Z1153" s="26"/>
      <c r="AA1153" s="65"/>
      <c r="AI1153" s="20"/>
      <c r="AJ1153" s="20"/>
      <c r="AK1153" s="21"/>
    </row>
    <row r="1154" spans="1:37">
      <c r="A1154" s="70">
        <f t="shared" si="297"/>
        <v>2.0000000000000018E-3</v>
      </c>
      <c r="B1154" s="5">
        <v>-1.3240000000000001</v>
      </c>
      <c r="C1154" s="75">
        <v>3.99</v>
      </c>
      <c r="D1154" s="75">
        <v>0.06</v>
      </c>
      <c r="G1154" s="20"/>
      <c r="H1154" s="85"/>
      <c r="I1154" s="21"/>
      <c r="U1154" s="20"/>
      <c r="V1154" s="20"/>
      <c r="W1154" s="21"/>
      <c r="X1154" s="21"/>
      <c r="Y1154" s="26"/>
      <c r="Z1154" s="26"/>
      <c r="AA1154" s="65"/>
      <c r="AI1154" s="20"/>
      <c r="AJ1154" s="20"/>
      <c r="AK1154" s="21"/>
    </row>
    <row r="1155" spans="1:37">
      <c r="A1155" s="70">
        <f t="shared" si="297"/>
        <v>2.0000000000000018E-3</v>
      </c>
      <c r="B1155" s="5">
        <v>-1.3220000000000001</v>
      </c>
      <c r="C1155" s="75">
        <v>3.94</v>
      </c>
      <c r="D1155" s="75">
        <v>0.05</v>
      </c>
      <c r="G1155" s="20"/>
      <c r="H1155" s="85"/>
      <c r="I1155" s="21"/>
      <c r="U1155" s="20"/>
      <c r="V1155" s="20"/>
      <c r="W1155" s="21"/>
      <c r="X1155" s="21"/>
      <c r="Y1155" s="26"/>
      <c r="Z1155" s="26"/>
      <c r="AA1155" s="65"/>
      <c r="AI1155" s="20"/>
      <c r="AJ1155" s="20"/>
      <c r="AK1155" s="21"/>
    </row>
    <row r="1156" spans="1:37">
      <c r="A1156" s="70">
        <f t="shared" ref="A1156:A1219" si="298">B1156-B1155</f>
        <v>2.0000000000000018E-3</v>
      </c>
      <c r="B1156" s="5">
        <v>-1.32</v>
      </c>
      <c r="C1156" s="75">
        <v>3.95</v>
      </c>
      <c r="D1156" s="75">
        <v>0.03</v>
      </c>
      <c r="G1156" s="20"/>
      <c r="H1156" s="85"/>
      <c r="I1156" s="21"/>
      <c r="U1156" s="20"/>
      <c r="V1156" s="20"/>
      <c r="W1156" s="21"/>
      <c r="X1156" s="21"/>
      <c r="Y1156" s="26"/>
      <c r="Z1156" s="26"/>
      <c r="AA1156" s="65"/>
      <c r="AI1156" s="20"/>
      <c r="AJ1156" s="20"/>
      <c r="AK1156" s="21"/>
    </row>
    <row r="1157" spans="1:37">
      <c r="A1157" s="70">
        <f t="shared" si="298"/>
        <v>2.0000000000000018E-3</v>
      </c>
      <c r="B1157" s="5">
        <v>-1.3180000000000001</v>
      </c>
      <c r="C1157" s="75">
        <v>3.73</v>
      </c>
      <c r="D1157" s="75">
        <v>0.06</v>
      </c>
      <c r="G1157" s="20"/>
      <c r="H1157" s="85"/>
      <c r="I1157" s="21"/>
      <c r="U1157" s="20"/>
      <c r="V1157" s="20"/>
      <c r="W1157" s="21"/>
      <c r="X1157" s="21"/>
      <c r="Y1157" s="26"/>
      <c r="Z1157" s="26"/>
      <c r="AA1157" s="65"/>
      <c r="AI1157" s="20"/>
      <c r="AJ1157" s="20"/>
      <c r="AK1157" s="21"/>
    </row>
    <row r="1158" spans="1:37">
      <c r="A1158" s="70">
        <f t="shared" si="298"/>
        <v>2.0000000000000018E-3</v>
      </c>
      <c r="B1158" s="5">
        <v>-1.3160000000000001</v>
      </c>
      <c r="C1158" s="75">
        <v>3.59</v>
      </c>
      <c r="D1158" s="75">
        <v>0.05</v>
      </c>
      <c r="G1158" s="20"/>
      <c r="H1158" s="85"/>
      <c r="I1158" s="21"/>
      <c r="U1158" s="20"/>
      <c r="V1158" s="20"/>
      <c r="W1158" s="21"/>
      <c r="X1158" s="21"/>
      <c r="Y1158" s="26"/>
      <c r="Z1158" s="26"/>
      <c r="AA1158" s="65"/>
      <c r="AI1158" s="20"/>
      <c r="AJ1158" s="20"/>
      <c r="AK1158" s="21"/>
    </row>
    <row r="1159" spans="1:37">
      <c r="A1159" s="70">
        <f t="shared" si="298"/>
        <v>2.0000000000000018E-3</v>
      </c>
      <c r="B1159" s="5">
        <v>-1.3140000000000001</v>
      </c>
      <c r="C1159" s="75">
        <v>3.71</v>
      </c>
      <c r="D1159" s="75">
        <v>0.05</v>
      </c>
      <c r="G1159" s="20"/>
      <c r="H1159" s="85"/>
      <c r="I1159" s="21"/>
      <c r="U1159" s="20"/>
      <c r="V1159" s="20"/>
      <c r="W1159" s="21"/>
      <c r="X1159" s="21"/>
      <c r="Y1159" s="26"/>
      <c r="Z1159" s="26"/>
      <c r="AA1159" s="65"/>
      <c r="AI1159" s="20"/>
      <c r="AJ1159" s="20"/>
      <c r="AK1159" s="21"/>
    </row>
    <row r="1160" spans="1:37">
      <c r="A1160" s="70">
        <f t="shared" si="298"/>
        <v>2.0000000000000018E-3</v>
      </c>
      <c r="B1160" s="5">
        <v>-1.3120000000000001</v>
      </c>
      <c r="C1160" s="75">
        <v>3.69</v>
      </c>
      <c r="D1160" s="75">
        <v>0.03</v>
      </c>
      <c r="G1160" s="20"/>
      <c r="H1160" s="85"/>
      <c r="I1160" s="21"/>
      <c r="U1160" s="20"/>
      <c r="V1160" s="20"/>
      <c r="W1160" s="21"/>
      <c r="X1160" s="21"/>
      <c r="Y1160" s="26"/>
      <c r="Z1160" s="26"/>
      <c r="AA1160" s="65"/>
      <c r="AI1160" s="20"/>
      <c r="AJ1160" s="20"/>
      <c r="AK1160" s="21"/>
    </row>
    <row r="1161" spans="1:37">
      <c r="A1161" s="70">
        <f t="shared" si="298"/>
        <v>2.0000000000000018E-3</v>
      </c>
      <c r="B1161" s="5">
        <v>-1.31</v>
      </c>
      <c r="C1161" s="75">
        <v>3.65</v>
      </c>
      <c r="D1161" s="75">
        <v>0.06</v>
      </c>
      <c r="G1161" s="20"/>
      <c r="H1161" s="85"/>
      <c r="I1161" s="21"/>
      <c r="U1161" s="20"/>
      <c r="V1161" s="20"/>
      <c r="W1161" s="21"/>
      <c r="X1161" s="21"/>
      <c r="Y1161" s="26"/>
      <c r="Z1161" s="26"/>
      <c r="AA1161" s="65"/>
      <c r="AI1161" s="20"/>
      <c r="AJ1161" s="20"/>
      <c r="AK1161" s="21"/>
    </row>
    <row r="1162" spans="1:37">
      <c r="A1162" s="70">
        <f t="shared" si="298"/>
        <v>2.0000000000000018E-3</v>
      </c>
      <c r="B1162" s="5">
        <v>-1.3080000000000001</v>
      </c>
      <c r="C1162" s="75">
        <v>3.8</v>
      </c>
      <c r="D1162" s="75">
        <v>0.04</v>
      </c>
      <c r="G1162" s="20"/>
      <c r="H1162" s="85"/>
      <c r="I1162" s="21"/>
      <c r="U1162" s="20"/>
      <c r="V1162" s="20"/>
      <c r="W1162" s="21"/>
      <c r="X1162" s="21"/>
      <c r="Y1162" s="26"/>
      <c r="Z1162" s="26"/>
      <c r="AA1162" s="65"/>
      <c r="AI1162" s="20"/>
      <c r="AJ1162" s="20"/>
      <c r="AK1162" s="21"/>
    </row>
    <row r="1163" spans="1:37">
      <c r="A1163" s="70">
        <f t="shared" si="298"/>
        <v>2.0000000000000018E-3</v>
      </c>
      <c r="B1163" s="5">
        <v>-1.306</v>
      </c>
      <c r="C1163" s="75">
        <v>3.9</v>
      </c>
      <c r="D1163" s="75">
        <v>0.08</v>
      </c>
      <c r="G1163" s="20"/>
      <c r="H1163" s="85"/>
      <c r="I1163" s="21"/>
      <c r="U1163" s="20"/>
      <c r="V1163" s="20"/>
      <c r="W1163" s="21"/>
      <c r="X1163" s="21"/>
      <c r="Y1163" s="26"/>
      <c r="Z1163" s="26"/>
      <c r="AA1163" s="65"/>
      <c r="AI1163" s="20"/>
      <c r="AJ1163" s="20"/>
      <c r="AK1163" s="21"/>
    </row>
    <row r="1164" spans="1:37">
      <c r="A1164" s="70">
        <f t="shared" si="298"/>
        <v>2.0000000000000018E-3</v>
      </c>
      <c r="B1164" s="5">
        <v>-1.304</v>
      </c>
      <c r="C1164" s="75">
        <v>3.97</v>
      </c>
      <c r="D1164" s="75">
        <v>0.04</v>
      </c>
      <c r="G1164" s="20"/>
      <c r="H1164" s="85"/>
      <c r="I1164" s="21"/>
      <c r="U1164" s="20"/>
      <c r="V1164" s="20"/>
      <c r="W1164" s="21"/>
      <c r="X1164" s="21"/>
      <c r="Y1164" s="26"/>
      <c r="Z1164" s="26"/>
      <c r="AA1164" s="65"/>
      <c r="AI1164" s="20"/>
      <c r="AJ1164" s="20"/>
      <c r="AK1164" s="21"/>
    </row>
    <row r="1165" spans="1:37">
      <c r="A1165" s="70">
        <f t="shared" si="298"/>
        <v>2.0000000000000018E-3</v>
      </c>
      <c r="B1165" s="5">
        <v>-1.302</v>
      </c>
      <c r="C1165" s="75">
        <v>4.0599999999999996</v>
      </c>
      <c r="D1165" s="75">
        <v>0.06</v>
      </c>
      <c r="G1165" s="20"/>
      <c r="H1165" s="85"/>
      <c r="I1165" s="21"/>
      <c r="U1165" s="20"/>
      <c r="V1165" s="20"/>
      <c r="W1165" s="21"/>
      <c r="X1165" s="21"/>
      <c r="Y1165" s="26"/>
      <c r="Z1165" s="26"/>
      <c r="AA1165" s="65"/>
      <c r="AI1165" s="20"/>
      <c r="AJ1165" s="20"/>
      <c r="AK1165" s="21"/>
    </row>
    <row r="1166" spans="1:37">
      <c r="A1166" s="70">
        <f t="shared" si="298"/>
        <v>2.0000000000000018E-3</v>
      </c>
      <c r="B1166" s="5">
        <v>-1.3</v>
      </c>
      <c r="C1166" s="75">
        <v>4.07</v>
      </c>
      <c r="D1166" s="75">
        <v>0.03</v>
      </c>
      <c r="G1166" s="20"/>
      <c r="H1166" s="85"/>
      <c r="I1166" s="21"/>
      <c r="U1166" s="20"/>
      <c r="V1166" s="20"/>
      <c r="W1166" s="21"/>
      <c r="X1166" s="21"/>
      <c r="Y1166" s="26"/>
      <c r="Z1166" s="26"/>
      <c r="AA1166" s="65"/>
      <c r="AI1166" s="20"/>
      <c r="AJ1166" s="20"/>
      <c r="AK1166" s="21"/>
    </row>
    <row r="1167" spans="1:37">
      <c r="A1167" s="70">
        <f t="shared" si="298"/>
        <v>2.0000000000000018E-3</v>
      </c>
      <c r="B1167" s="5">
        <v>-1.298</v>
      </c>
      <c r="C1167" s="75">
        <v>4.1500000000000004</v>
      </c>
      <c r="D1167" s="75">
        <v>0.05</v>
      </c>
      <c r="G1167" s="20"/>
      <c r="H1167" s="85"/>
      <c r="I1167" s="21"/>
      <c r="U1167" s="20"/>
      <c r="V1167" s="20"/>
      <c r="W1167" s="21"/>
      <c r="X1167" s="21"/>
      <c r="Y1167" s="26"/>
      <c r="Z1167" s="26"/>
      <c r="AA1167" s="65"/>
      <c r="AI1167" s="20"/>
      <c r="AJ1167" s="20"/>
      <c r="AK1167" s="21"/>
    </row>
    <row r="1168" spans="1:37">
      <c r="A1168" s="70">
        <f t="shared" si="298"/>
        <v>2.0000000000000018E-3</v>
      </c>
      <c r="B1168" s="5">
        <v>-1.296</v>
      </c>
      <c r="C1168" s="75">
        <v>4.2</v>
      </c>
      <c r="D1168" s="75">
        <v>0.03</v>
      </c>
      <c r="G1168" s="20"/>
      <c r="H1168" s="85"/>
      <c r="I1168" s="21"/>
      <c r="U1168" s="20"/>
      <c r="V1168" s="20"/>
      <c r="W1168" s="21"/>
      <c r="X1168" s="21"/>
      <c r="Y1168" s="26"/>
      <c r="Z1168" s="26"/>
      <c r="AA1168" s="65"/>
      <c r="AI1168" s="20"/>
      <c r="AJ1168" s="20"/>
      <c r="AK1168" s="21"/>
    </row>
    <row r="1169" spans="1:37">
      <c r="A1169" s="70">
        <f t="shared" si="298"/>
        <v>2.0000000000000018E-3</v>
      </c>
      <c r="B1169" s="5">
        <v>-1.294</v>
      </c>
      <c r="C1169" s="75">
        <v>3.94</v>
      </c>
      <c r="D1169" s="75">
        <v>0.08</v>
      </c>
      <c r="G1169" s="20"/>
      <c r="H1169" s="85"/>
      <c r="I1169" s="21"/>
      <c r="U1169" s="20"/>
      <c r="V1169" s="20"/>
      <c r="W1169" s="21"/>
      <c r="X1169" s="21"/>
      <c r="Y1169" s="26"/>
      <c r="Z1169" s="26"/>
      <c r="AA1169" s="65"/>
      <c r="AI1169" s="20"/>
      <c r="AJ1169" s="20"/>
      <c r="AK1169" s="21"/>
    </row>
    <row r="1170" spans="1:37">
      <c r="A1170" s="70">
        <f t="shared" si="298"/>
        <v>2.0000000000000018E-3</v>
      </c>
      <c r="B1170" s="5">
        <v>-1.292</v>
      </c>
      <c r="C1170" s="75">
        <v>4.1399999999999997</v>
      </c>
      <c r="D1170" s="75">
        <v>7.0000000000000007E-2</v>
      </c>
      <c r="G1170" s="20"/>
      <c r="H1170" s="85"/>
      <c r="I1170" s="21"/>
      <c r="U1170" s="20"/>
      <c r="V1170" s="20"/>
      <c r="W1170" s="21"/>
      <c r="X1170" s="21"/>
      <c r="Y1170" s="26"/>
      <c r="Z1170" s="26"/>
      <c r="AA1170" s="65"/>
      <c r="AI1170" s="20"/>
      <c r="AJ1170" s="20"/>
      <c r="AK1170" s="21"/>
    </row>
    <row r="1171" spans="1:37">
      <c r="A1171" s="70">
        <f t="shared" si="298"/>
        <v>2.0000000000000018E-3</v>
      </c>
      <c r="B1171" s="5">
        <v>-1.29</v>
      </c>
      <c r="C1171" s="75">
        <v>4.3499999999999996</v>
      </c>
      <c r="D1171" s="75">
        <v>0.05</v>
      </c>
      <c r="G1171" s="20"/>
      <c r="H1171" s="85"/>
      <c r="I1171" s="21"/>
      <c r="U1171" s="20"/>
      <c r="V1171" s="20"/>
      <c r="W1171" s="21"/>
      <c r="X1171" s="21"/>
      <c r="Y1171" s="26"/>
      <c r="Z1171" s="26"/>
      <c r="AA1171" s="65"/>
      <c r="AI1171" s="20"/>
      <c r="AJ1171" s="20"/>
      <c r="AK1171" s="21"/>
    </row>
    <row r="1172" spans="1:37">
      <c r="A1172" s="70">
        <f t="shared" si="298"/>
        <v>2.0000000000000018E-3</v>
      </c>
      <c r="B1172" s="5">
        <v>-1.288</v>
      </c>
      <c r="C1172" s="75">
        <v>4.26</v>
      </c>
      <c r="D1172" s="75">
        <v>0.05</v>
      </c>
      <c r="G1172" s="20"/>
      <c r="H1172" s="85"/>
      <c r="I1172" s="21"/>
      <c r="U1172" s="20"/>
      <c r="V1172" s="20"/>
      <c r="W1172" s="21"/>
      <c r="X1172" s="21"/>
      <c r="Y1172" s="26"/>
      <c r="Z1172" s="26"/>
      <c r="AA1172" s="65"/>
      <c r="AI1172" s="20"/>
      <c r="AJ1172" s="20"/>
      <c r="AK1172" s="21"/>
    </row>
    <row r="1173" spans="1:37">
      <c r="A1173" s="70">
        <f t="shared" si="298"/>
        <v>2.0000000000000018E-3</v>
      </c>
      <c r="B1173" s="5">
        <v>-1.286</v>
      </c>
      <c r="C1173" s="75">
        <v>3.97</v>
      </c>
      <c r="D1173" s="75">
        <v>0.04</v>
      </c>
      <c r="G1173" s="20"/>
      <c r="H1173" s="85"/>
      <c r="I1173" s="21"/>
      <c r="U1173" s="20"/>
      <c r="V1173" s="20"/>
      <c r="W1173" s="21"/>
      <c r="X1173" s="21"/>
      <c r="Y1173" s="26"/>
      <c r="Z1173" s="26"/>
      <c r="AA1173" s="65"/>
      <c r="AI1173" s="20"/>
      <c r="AJ1173" s="20"/>
      <c r="AK1173" s="21"/>
    </row>
    <row r="1174" spans="1:37">
      <c r="A1174" s="70">
        <f t="shared" si="298"/>
        <v>2.0000000000000018E-3</v>
      </c>
      <c r="B1174" s="5">
        <v>-1.284</v>
      </c>
      <c r="C1174" s="75">
        <v>3.84</v>
      </c>
      <c r="D1174" s="75">
        <v>0.04</v>
      </c>
      <c r="G1174" s="20"/>
      <c r="H1174" s="85"/>
      <c r="I1174" s="21"/>
      <c r="U1174" s="20"/>
      <c r="V1174" s="20"/>
      <c r="W1174" s="21"/>
      <c r="X1174" s="21"/>
      <c r="Y1174" s="26"/>
      <c r="Z1174" s="26"/>
      <c r="AA1174" s="65"/>
      <c r="AI1174" s="20"/>
      <c r="AJ1174" s="20"/>
      <c r="AK1174" s="21"/>
    </row>
    <row r="1175" spans="1:37">
      <c r="A1175" s="70">
        <f t="shared" si="298"/>
        <v>2.0000000000000018E-3</v>
      </c>
      <c r="B1175" s="5">
        <v>-1.282</v>
      </c>
      <c r="C1175" s="75">
        <v>3.65</v>
      </c>
      <c r="D1175" s="75">
        <v>0.05</v>
      </c>
      <c r="G1175" s="20"/>
      <c r="H1175" s="85"/>
      <c r="I1175" s="21"/>
      <c r="U1175" s="20"/>
      <c r="V1175" s="20"/>
      <c r="W1175" s="21"/>
      <c r="X1175" s="21"/>
      <c r="Y1175" s="26"/>
      <c r="Z1175" s="26"/>
      <c r="AA1175" s="65"/>
      <c r="AI1175" s="20"/>
      <c r="AJ1175" s="20"/>
      <c r="AK1175" s="21"/>
    </row>
    <row r="1176" spans="1:37">
      <c r="A1176" s="70">
        <f t="shared" si="298"/>
        <v>2.0000000000000018E-3</v>
      </c>
      <c r="B1176" s="5">
        <v>-1.28</v>
      </c>
      <c r="C1176" s="75">
        <v>3.56</v>
      </c>
      <c r="D1176" s="75">
        <v>0.05</v>
      </c>
      <c r="G1176" s="20"/>
      <c r="H1176" s="85"/>
      <c r="I1176" s="21"/>
      <c r="U1176" s="20"/>
      <c r="V1176" s="20"/>
      <c r="W1176" s="21"/>
      <c r="X1176" s="21"/>
      <c r="Y1176" s="26"/>
      <c r="Z1176" s="26"/>
      <c r="AA1176" s="65"/>
      <c r="AI1176" s="20"/>
      <c r="AJ1176" s="20"/>
      <c r="AK1176" s="21"/>
    </row>
    <row r="1177" spans="1:37">
      <c r="A1177" s="70">
        <f t="shared" si="298"/>
        <v>2.0000000000000018E-3</v>
      </c>
      <c r="B1177" s="5">
        <v>-1.278</v>
      </c>
      <c r="C1177" s="75">
        <v>3.67</v>
      </c>
      <c r="D1177" s="75">
        <v>0.04</v>
      </c>
      <c r="G1177" s="20"/>
      <c r="H1177" s="85"/>
      <c r="I1177" s="21"/>
      <c r="U1177" s="20"/>
      <c r="V1177" s="20"/>
      <c r="W1177" s="21"/>
      <c r="X1177" s="21"/>
      <c r="Y1177" s="26"/>
      <c r="Z1177" s="26"/>
      <c r="AA1177" s="65"/>
      <c r="AI1177" s="20"/>
      <c r="AJ1177" s="20"/>
      <c r="AK1177" s="21"/>
    </row>
    <row r="1178" spans="1:37">
      <c r="A1178" s="70">
        <f t="shared" si="298"/>
        <v>2.0000000000000018E-3</v>
      </c>
      <c r="B1178" s="5">
        <v>-1.276</v>
      </c>
      <c r="C1178" s="75">
        <v>3.71</v>
      </c>
      <c r="D1178" s="75">
        <v>7.0000000000000007E-2</v>
      </c>
      <c r="G1178" s="20"/>
      <c r="H1178" s="85"/>
      <c r="I1178" s="21"/>
      <c r="U1178" s="20"/>
      <c r="V1178" s="20"/>
      <c r="W1178" s="21"/>
      <c r="X1178" s="21"/>
      <c r="Y1178" s="26"/>
      <c r="Z1178" s="26"/>
      <c r="AA1178" s="65"/>
      <c r="AI1178" s="20"/>
      <c r="AJ1178" s="20"/>
      <c r="AK1178" s="21"/>
    </row>
    <row r="1179" spans="1:37">
      <c r="A1179" s="70">
        <f t="shared" si="298"/>
        <v>2.0000000000000018E-3</v>
      </c>
      <c r="B1179" s="5">
        <v>-1.274</v>
      </c>
      <c r="C1179" s="75">
        <v>3.84</v>
      </c>
      <c r="D1179" s="75">
        <v>0.05</v>
      </c>
      <c r="G1179" s="20"/>
      <c r="H1179" s="85"/>
      <c r="I1179" s="21"/>
      <c r="U1179" s="20"/>
      <c r="V1179" s="20"/>
      <c r="W1179" s="21"/>
      <c r="X1179" s="21"/>
      <c r="Y1179" s="26"/>
      <c r="Z1179" s="26"/>
      <c r="AA1179" s="65"/>
      <c r="AI1179" s="20"/>
      <c r="AJ1179" s="20"/>
      <c r="AK1179" s="21"/>
    </row>
    <row r="1180" spans="1:37">
      <c r="A1180" s="70">
        <f t="shared" si="298"/>
        <v>2.0000000000000018E-3</v>
      </c>
      <c r="B1180" s="5">
        <v>-1.272</v>
      </c>
      <c r="C1180" s="75">
        <v>3.81</v>
      </c>
      <c r="D1180" s="75">
        <v>7.0000000000000007E-2</v>
      </c>
      <c r="G1180" s="20"/>
      <c r="H1180" s="85"/>
      <c r="I1180" s="21"/>
      <c r="U1180" s="20"/>
      <c r="V1180" s="20"/>
      <c r="W1180" s="21"/>
      <c r="X1180" s="21"/>
      <c r="Y1180" s="26"/>
      <c r="Z1180" s="26"/>
      <c r="AA1180" s="65"/>
      <c r="AI1180" s="20"/>
      <c r="AJ1180" s="20"/>
      <c r="AK1180" s="21"/>
    </row>
    <row r="1181" spans="1:37">
      <c r="A1181" s="70">
        <f t="shared" si="298"/>
        <v>2.0000000000000018E-3</v>
      </c>
      <c r="B1181" s="5">
        <v>-1.27</v>
      </c>
      <c r="C1181" s="75">
        <v>3.84</v>
      </c>
      <c r="D1181" s="75">
        <v>7.0000000000000007E-2</v>
      </c>
      <c r="G1181" s="20"/>
      <c r="H1181" s="85"/>
      <c r="I1181" s="21"/>
      <c r="U1181" s="20"/>
      <c r="V1181" s="20"/>
      <c r="W1181" s="21"/>
      <c r="X1181" s="21"/>
      <c r="Y1181" s="26"/>
      <c r="Z1181" s="26"/>
      <c r="AA1181" s="65"/>
      <c r="AI1181" s="20"/>
      <c r="AJ1181" s="20"/>
      <c r="AK1181" s="21"/>
    </row>
    <row r="1182" spans="1:37">
      <c r="A1182" s="70">
        <f t="shared" si="298"/>
        <v>2.0000000000000018E-3</v>
      </c>
      <c r="B1182" s="5">
        <v>-1.268</v>
      </c>
      <c r="C1182" s="75">
        <v>3.91</v>
      </c>
      <c r="D1182" s="75">
        <v>0.08</v>
      </c>
      <c r="G1182" s="20"/>
      <c r="H1182" s="85"/>
      <c r="I1182" s="21"/>
      <c r="U1182" s="20"/>
      <c r="V1182" s="20"/>
      <c r="W1182" s="21"/>
      <c r="X1182" s="21"/>
      <c r="Y1182" s="26"/>
      <c r="Z1182" s="26"/>
      <c r="AA1182" s="65"/>
      <c r="AI1182" s="20"/>
      <c r="AJ1182" s="20"/>
      <c r="AK1182" s="21"/>
    </row>
    <row r="1183" spans="1:37">
      <c r="A1183" s="70">
        <f t="shared" si="298"/>
        <v>2.0000000000000018E-3</v>
      </c>
      <c r="B1183" s="5">
        <v>-1.266</v>
      </c>
      <c r="C1183" s="75">
        <v>3.91</v>
      </c>
      <c r="D1183" s="75">
        <v>7.0000000000000007E-2</v>
      </c>
      <c r="G1183" s="20"/>
      <c r="H1183" s="85"/>
      <c r="I1183" s="21"/>
      <c r="U1183" s="20"/>
      <c r="V1183" s="20"/>
      <c r="W1183" s="21"/>
      <c r="X1183" s="21"/>
      <c r="Y1183" s="26"/>
      <c r="Z1183" s="26"/>
      <c r="AA1183" s="65"/>
      <c r="AI1183" s="20"/>
      <c r="AJ1183" s="20"/>
      <c r="AK1183" s="21"/>
    </row>
    <row r="1184" spans="1:37">
      <c r="A1184" s="70">
        <f t="shared" si="298"/>
        <v>2.0000000000000018E-3</v>
      </c>
      <c r="B1184" s="5">
        <v>-1.264</v>
      </c>
      <c r="C1184" s="75">
        <v>3.96</v>
      </c>
      <c r="D1184" s="75">
        <v>7.0000000000000007E-2</v>
      </c>
      <c r="G1184" s="20"/>
      <c r="H1184" s="85"/>
      <c r="I1184" s="21"/>
      <c r="U1184" s="20"/>
      <c r="V1184" s="20"/>
      <c r="W1184" s="21"/>
      <c r="X1184" s="21"/>
      <c r="Y1184" s="26"/>
      <c r="Z1184" s="26"/>
      <c r="AA1184" s="65"/>
      <c r="AI1184" s="20"/>
      <c r="AJ1184" s="20"/>
      <c r="AK1184" s="21"/>
    </row>
    <row r="1185" spans="1:37">
      <c r="A1185" s="70">
        <f t="shared" si="298"/>
        <v>2.0000000000000018E-3</v>
      </c>
      <c r="B1185" s="5">
        <v>-1.262</v>
      </c>
      <c r="C1185" s="75">
        <v>4.07</v>
      </c>
      <c r="D1185" s="75">
        <v>7.0000000000000007E-2</v>
      </c>
      <c r="G1185" s="20"/>
      <c r="H1185" s="85"/>
      <c r="I1185" s="21"/>
      <c r="U1185" s="20"/>
      <c r="V1185" s="20"/>
      <c r="W1185" s="21"/>
      <c r="X1185" s="21"/>
      <c r="Y1185" s="26"/>
      <c r="Z1185" s="26"/>
      <c r="AA1185" s="65"/>
      <c r="AI1185" s="20"/>
      <c r="AJ1185" s="20"/>
      <c r="AK1185" s="21"/>
    </row>
    <row r="1186" spans="1:37">
      <c r="A1186" s="70">
        <f t="shared" si="298"/>
        <v>2.0000000000000018E-3</v>
      </c>
      <c r="B1186" s="5">
        <v>-1.26</v>
      </c>
      <c r="C1186" s="75">
        <v>3.87</v>
      </c>
      <c r="D1186" s="75">
        <v>0.05</v>
      </c>
      <c r="G1186" s="20"/>
      <c r="H1186" s="85"/>
      <c r="I1186" s="21"/>
      <c r="U1186" s="20"/>
      <c r="V1186" s="20"/>
      <c r="W1186" s="21"/>
      <c r="X1186" s="21"/>
      <c r="Y1186" s="26"/>
      <c r="Z1186" s="26"/>
      <c r="AA1186" s="65"/>
      <c r="AI1186" s="20"/>
      <c r="AJ1186" s="20"/>
      <c r="AK1186" s="21"/>
    </row>
    <row r="1187" spans="1:37">
      <c r="A1187" s="70">
        <f t="shared" si="298"/>
        <v>2.0000000000000018E-3</v>
      </c>
      <c r="B1187" s="5">
        <v>-1.258</v>
      </c>
      <c r="C1187" s="75">
        <v>3.9</v>
      </c>
      <c r="D1187" s="75">
        <v>0.08</v>
      </c>
      <c r="G1187" s="20"/>
      <c r="H1187" s="85"/>
      <c r="I1187" s="21"/>
      <c r="U1187" s="20"/>
      <c r="V1187" s="20"/>
      <c r="W1187" s="21"/>
      <c r="X1187" s="21"/>
      <c r="Y1187" s="26"/>
      <c r="Z1187" s="26"/>
      <c r="AA1187" s="65"/>
      <c r="AI1187" s="20"/>
      <c r="AJ1187" s="20"/>
      <c r="AK1187" s="21"/>
    </row>
    <row r="1188" spans="1:37">
      <c r="A1188" s="70">
        <f t="shared" si="298"/>
        <v>2.0000000000000018E-3</v>
      </c>
      <c r="B1188" s="5">
        <v>-1.256</v>
      </c>
      <c r="C1188" s="75">
        <v>4.1100000000000003</v>
      </c>
      <c r="D1188" s="75">
        <v>0.05</v>
      </c>
      <c r="G1188" s="20"/>
      <c r="H1188" s="85"/>
      <c r="I1188" s="21"/>
      <c r="U1188" s="20"/>
      <c r="V1188" s="20"/>
      <c r="W1188" s="21"/>
      <c r="X1188" s="21"/>
      <c r="Y1188" s="26"/>
      <c r="Z1188" s="26"/>
      <c r="AA1188" s="65"/>
      <c r="AI1188" s="20"/>
      <c r="AJ1188" s="20"/>
      <c r="AK1188" s="21"/>
    </row>
    <row r="1189" spans="1:37">
      <c r="A1189" s="70">
        <f t="shared" si="298"/>
        <v>2.0000000000000018E-3</v>
      </c>
      <c r="B1189" s="5">
        <v>-1.254</v>
      </c>
      <c r="C1189" s="75">
        <v>4.2699999999999996</v>
      </c>
      <c r="D1189" s="75">
        <v>0.05</v>
      </c>
      <c r="G1189" s="20"/>
      <c r="H1189" s="85"/>
      <c r="I1189" s="21"/>
      <c r="U1189" s="20"/>
      <c r="V1189" s="20"/>
      <c r="W1189" s="21"/>
      <c r="X1189" s="21"/>
      <c r="Y1189" s="26"/>
      <c r="Z1189" s="26"/>
      <c r="AA1189" s="65"/>
      <c r="AI1189" s="20"/>
      <c r="AJ1189" s="20"/>
      <c r="AK1189" s="21"/>
    </row>
    <row r="1190" spans="1:37">
      <c r="A1190" s="70">
        <f t="shared" si="298"/>
        <v>2.0000000000000018E-3</v>
      </c>
      <c r="B1190" s="5">
        <v>-1.252</v>
      </c>
      <c r="C1190" s="75">
        <v>4.25</v>
      </c>
      <c r="D1190" s="75">
        <v>0.05</v>
      </c>
      <c r="G1190" s="20"/>
      <c r="H1190" s="85"/>
      <c r="I1190" s="21"/>
      <c r="U1190" s="20"/>
      <c r="V1190" s="20"/>
      <c r="W1190" s="21"/>
      <c r="X1190" s="21"/>
      <c r="Y1190" s="26"/>
      <c r="Z1190" s="26"/>
      <c r="AA1190" s="65"/>
      <c r="AI1190" s="20"/>
      <c r="AJ1190" s="20"/>
      <c r="AK1190" s="21"/>
    </row>
    <row r="1191" spans="1:37">
      <c r="A1191" s="70">
        <f t="shared" si="298"/>
        <v>2.0000000000000018E-3</v>
      </c>
      <c r="B1191" s="5">
        <v>-1.25</v>
      </c>
      <c r="C1191" s="75">
        <v>4.3099999999999996</v>
      </c>
      <c r="D1191" s="75">
        <v>0.06</v>
      </c>
      <c r="G1191" s="20"/>
      <c r="H1191" s="85"/>
      <c r="I1191" s="21"/>
      <c r="U1191" s="20"/>
      <c r="V1191" s="20"/>
      <c r="W1191" s="21"/>
      <c r="X1191" s="21"/>
      <c r="Y1191" s="26"/>
      <c r="Z1191" s="26"/>
      <c r="AA1191" s="65"/>
      <c r="AI1191" s="20"/>
      <c r="AJ1191" s="20"/>
      <c r="AK1191" s="21"/>
    </row>
    <row r="1192" spans="1:37">
      <c r="A1192" s="70">
        <f t="shared" si="298"/>
        <v>2.0000000000000018E-3</v>
      </c>
      <c r="B1192" s="5">
        <v>-1.248</v>
      </c>
      <c r="C1192" s="75">
        <v>4.3600000000000003</v>
      </c>
      <c r="D1192" s="75">
        <v>0.03</v>
      </c>
      <c r="G1192" s="20"/>
      <c r="H1192" s="85"/>
      <c r="I1192" s="21"/>
      <c r="U1192" s="20"/>
      <c r="V1192" s="20"/>
      <c r="W1192" s="21"/>
      <c r="X1192" s="21"/>
      <c r="Y1192" s="26"/>
      <c r="Z1192" s="26"/>
      <c r="AA1192" s="65"/>
      <c r="AI1192" s="20"/>
      <c r="AJ1192" s="20"/>
      <c r="AK1192" s="21"/>
    </row>
    <row r="1193" spans="1:37">
      <c r="A1193" s="70">
        <f t="shared" si="298"/>
        <v>2.0000000000000018E-3</v>
      </c>
      <c r="B1193" s="5">
        <v>-1.246</v>
      </c>
      <c r="C1193" s="75">
        <v>4.0999999999999996</v>
      </c>
      <c r="D1193" s="75">
        <v>7.0000000000000007E-2</v>
      </c>
      <c r="G1193" s="20"/>
      <c r="H1193" s="85"/>
      <c r="I1193" s="21"/>
      <c r="U1193" s="20"/>
      <c r="V1193" s="20"/>
      <c r="W1193" s="21"/>
      <c r="X1193" s="21"/>
      <c r="Y1193" s="26"/>
      <c r="Z1193" s="26"/>
      <c r="AA1193" s="65"/>
      <c r="AI1193" s="20"/>
      <c r="AJ1193" s="20"/>
      <c r="AK1193" s="21"/>
    </row>
    <row r="1194" spans="1:37">
      <c r="A1194" s="70">
        <f t="shared" si="298"/>
        <v>2.0000000000000018E-3</v>
      </c>
      <c r="B1194" s="5">
        <v>-1.244</v>
      </c>
      <c r="C1194" s="75">
        <v>3.85</v>
      </c>
      <c r="D1194" s="75">
        <v>7.0000000000000007E-2</v>
      </c>
      <c r="G1194" s="20"/>
      <c r="H1194" s="85"/>
      <c r="I1194" s="21"/>
      <c r="U1194" s="20"/>
      <c r="V1194" s="20"/>
      <c r="W1194" s="21"/>
      <c r="X1194" s="21"/>
      <c r="Y1194" s="26"/>
      <c r="Z1194" s="26"/>
      <c r="AA1194" s="65"/>
      <c r="AI1194" s="20"/>
      <c r="AJ1194" s="20"/>
      <c r="AK1194" s="21"/>
    </row>
    <row r="1195" spans="1:37">
      <c r="A1195" s="70">
        <f t="shared" si="298"/>
        <v>2.0000000000000018E-3</v>
      </c>
      <c r="B1195" s="5">
        <v>-1.242</v>
      </c>
      <c r="C1195" s="75">
        <v>3.47</v>
      </c>
      <c r="D1195" s="75">
        <v>0.1</v>
      </c>
      <c r="G1195" s="20"/>
      <c r="H1195" s="85"/>
      <c r="I1195" s="21"/>
      <c r="U1195" s="20"/>
      <c r="V1195" s="20"/>
      <c r="W1195" s="21"/>
      <c r="X1195" s="21"/>
      <c r="Y1195" s="26"/>
      <c r="Z1195" s="26"/>
      <c r="AA1195" s="65"/>
      <c r="AI1195" s="20"/>
      <c r="AJ1195" s="20"/>
      <c r="AK1195" s="21"/>
    </row>
    <row r="1196" spans="1:37">
      <c r="A1196" s="70">
        <f t="shared" si="298"/>
        <v>2.0000000000000018E-3</v>
      </c>
      <c r="B1196" s="5">
        <v>-1.24</v>
      </c>
      <c r="C1196" s="75">
        <v>3.33</v>
      </c>
      <c r="D1196" s="75">
        <v>0.05</v>
      </c>
      <c r="G1196" s="20"/>
      <c r="H1196" s="85"/>
      <c r="I1196" s="21"/>
      <c r="U1196" s="20"/>
      <c r="V1196" s="20"/>
      <c r="W1196" s="21"/>
      <c r="X1196" s="21"/>
      <c r="Y1196" s="26"/>
      <c r="Z1196" s="26"/>
      <c r="AA1196" s="65"/>
      <c r="AI1196" s="20"/>
      <c r="AJ1196" s="20"/>
      <c r="AK1196" s="21"/>
    </row>
    <row r="1197" spans="1:37">
      <c r="A1197" s="70">
        <f t="shared" si="298"/>
        <v>2.0000000000000018E-3</v>
      </c>
      <c r="B1197" s="5">
        <v>-1.238</v>
      </c>
      <c r="C1197" s="75">
        <v>3.35</v>
      </c>
      <c r="D1197" s="75">
        <v>7.0000000000000007E-2</v>
      </c>
      <c r="G1197" s="20"/>
      <c r="H1197" s="85"/>
      <c r="I1197" s="21"/>
      <c r="U1197" s="20"/>
      <c r="V1197" s="20"/>
      <c r="W1197" s="21"/>
      <c r="X1197" s="21"/>
      <c r="Y1197" s="26"/>
      <c r="Z1197" s="26"/>
      <c r="AA1197" s="65"/>
      <c r="AI1197" s="20"/>
      <c r="AJ1197" s="20"/>
      <c r="AK1197" s="21"/>
    </row>
    <row r="1198" spans="1:37">
      <c r="A1198" s="70">
        <f t="shared" si="298"/>
        <v>2.0000000000000018E-3</v>
      </c>
      <c r="B1198" s="5">
        <v>-1.236</v>
      </c>
      <c r="C1198" s="75">
        <v>3.38</v>
      </c>
      <c r="D1198" s="75">
        <v>7.0000000000000007E-2</v>
      </c>
      <c r="G1198" s="20"/>
      <c r="H1198" s="85"/>
      <c r="I1198" s="21"/>
      <c r="U1198" s="20"/>
      <c r="V1198" s="20"/>
      <c r="W1198" s="21"/>
      <c r="X1198" s="21"/>
      <c r="Y1198" s="26"/>
      <c r="Z1198" s="26"/>
      <c r="AA1198" s="65"/>
      <c r="AI1198" s="20"/>
      <c r="AJ1198" s="20"/>
      <c r="AK1198" s="21"/>
    </row>
    <row r="1199" spans="1:37">
      <c r="A1199" s="70">
        <f t="shared" si="298"/>
        <v>2.0000000000000018E-3</v>
      </c>
      <c r="B1199" s="5">
        <v>-1.234</v>
      </c>
      <c r="C1199" s="75">
        <v>3.34</v>
      </c>
      <c r="D1199" s="75">
        <v>0.1</v>
      </c>
      <c r="G1199" s="20"/>
      <c r="H1199" s="85"/>
      <c r="I1199" s="21"/>
      <c r="U1199" s="20"/>
      <c r="V1199" s="20"/>
      <c r="W1199" s="21"/>
      <c r="X1199" s="21"/>
      <c r="Y1199" s="26"/>
      <c r="Z1199" s="26"/>
      <c r="AA1199" s="65"/>
      <c r="AI1199" s="20"/>
      <c r="AJ1199" s="20"/>
      <c r="AK1199" s="21"/>
    </row>
    <row r="1200" spans="1:37">
      <c r="A1200" s="70">
        <f t="shared" si="298"/>
        <v>2.0000000000000018E-3</v>
      </c>
      <c r="B1200" s="5">
        <v>-1.232</v>
      </c>
      <c r="C1200" s="75">
        <v>3.41</v>
      </c>
      <c r="D1200" s="75">
        <v>0.05</v>
      </c>
      <c r="G1200" s="20"/>
      <c r="H1200" s="85"/>
      <c r="I1200" s="21"/>
      <c r="U1200" s="20"/>
      <c r="V1200" s="20"/>
      <c r="W1200" s="21"/>
      <c r="X1200" s="21"/>
      <c r="Y1200" s="26"/>
      <c r="Z1200" s="26"/>
      <c r="AA1200" s="65"/>
      <c r="AI1200" s="20"/>
      <c r="AJ1200" s="20"/>
      <c r="AK1200" s="21"/>
    </row>
    <row r="1201" spans="1:37">
      <c r="A1201" s="70">
        <f t="shared" si="298"/>
        <v>2.0000000000000018E-3</v>
      </c>
      <c r="B1201" s="5">
        <v>-1.23</v>
      </c>
      <c r="C1201" s="75">
        <v>3.42</v>
      </c>
      <c r="D1201" s="75">
        <v>0.06</v>
      </c>
      <c r="G1201" s="20"/>
      <c r="H1201" s="85"/>
      <c r="I1201" s="21"/>
      <c r="U1201" s="20"/>
      <c r="V1201" s="20"/>
      <c r="W1201" s="21"/>
      <c r="X1201" s="21"/>
      <c r="Y1201" s="26"/>
      <c r="Z1201" s="26"/>
      <c r="AA1201" s="65"/>
      <c r="AI1201" s="20"/>
      <c r="AJ1201" s="20"/>
      <c r="AK1201" s="21"/>
    </row>
    <row r="1202" spans="1:37">
      <c r="A1202" s="70">
        <f t="shared" si="298"/>
        <v>2.0000000000000018E-3</v>
      </c>
      <c r="B1202" s="5">
        <v>-1.228</v>
      </c>
      <c r="C1202" s="75">
        <v>3.55</v>
      </c>
      <c r="D1202" s="75">
        <v>0.08</v>
      </c>
      <c r="G1202" s="20"/>
      <c r="H1202" s="85"/>
      <c r="I1202" s="21"/>
      <c r="U1202" s="20"/>
      <c r="V1202" s="20"/>
      <c r="W1202" s="21"/>
      <c r="X1202" s="21"/>
      <c r="Y1202" s="26"/>
      <c r="Z1202" s="26"/>
      <c r="AA1202" s="65"/>
      <c r="AI1202" s="20"/>
      <c r="AJ1202" s="20"/>
      <c r="AK1202" s="21"/>
    </row>
    <row r="1203" spans="1:37">
      <c r="A1203" s="70">
        <f t="shared" si="298"/>
        <v>2.0000000000000018E-3</v>
      </c>
      <c r="B1203" s="5">
        <v>-1.226</v>
      </c>
      <c r="C1203" s="75">
        <v>3.63</v>
      </c>
      <c r="D1203" s="75">
        <v>0.09</v>
      </c>
      <c r="G1203" s="20"/>
      <c r="H1203" s="85"/>
      <c r="I1203" s="21"/>
      <c r="U1203" s="20"/>
      <c r="V1203" s="20"/>
      <c r="W1203" s="21"/>
      <c r="X1203" s="21"/>
      <c r="Y1203" s="26"/>
      <c r="Z1203" s="26"/>
      <c r="AA1203" s="65"/>
      <c r="AI1203" s="20"/>
      <c r="AJ1203" s="20"/>
      <c r="AK1203" s="21"/>
    </row>
    <row r="1204" spans="1:37">
      <c r="A1204" s="70">
        <f t="shared" si="298"/>
        <v>2.0000000000000018E-3</v>
      </c>
      <c r="B1204" s="5">
        <v>-1.224</v>
      </c>
      <c r="C1204" s="75">
        <v>3.74</v>
      </c>
      <c r="D1204" s="75">
        <v>0.06</v>
      </c>
      <c r="G1204" s="20"/>
      <c r="H1204" s="85"/>
      <c r="I1204" s="21"/>
      <c r="U1204" s="20"/>
      <c r="V1204" s="20"/>
      <c r="W1204" s="21"/>
      <c r="X1204" s="21"/>
      <c r="Y1204" s="26"/>
      <c r="Z1204" s="26"/>
      <c r="AA1204" s="65"/>
      <c r="AI1204" s="20"/>
      <c r="AJ1204" s="20"/>
      <c r="AK1204" s="21"/>
    </row>
    <row r="1205" spans="1:37">
      <c r="A1205" s="70">
        <f t="shared" si="298"/>
        <v>2.0000000000000018E-3</v>
      </c>
      <c r="B1205" s="5">
        <v>-1.222</v>
      </c>
      <c r="C1205" s="75">
        <v>3.94</v>
      </c>
      <c r="D1205" s="75">
        <v>7.0000000000000007E-2</v>
      </c>
      <c r="G1205" s="20"/>
      <c r="H1205" s="85"/>
      <c r="I1205" s="21"/>
      <c r="U1205" s="20"/>
      <c r="V1205" s="20"/>
      <c r="W1205" s="21"/>
      <c r="X1205" s="21"/>
      <c r="Y1205" s="26"/>
      <c r="Z1205" s="26"/>
      <c r="AA1205" s="65"/>
      <c r="AI1205" s="20"/>
      <c r="AJ1205" s="20"/>
      <c r="AK1205" s="21"/>
    </row>
    <row r="1206" spans="1:37">
      <c r="A1206" s="70">
        <f t="shared" si="298"/>
        <v>2.0000000000000018E-3</v>
      </c>
      <c r="B1206" s="5">
        <v>-1.22</v>
      </c>
      <c r="C1206" s="75">
        <v>3.97</v>
      </c>
      <c r="D1206" s="75">
        <v>7.0000000000000007E-2</v>
      </c>
      <c r="G1206" s="20"/>
      <c r="H1206" s="85"/>
      <c r="I1206" s="21"/>
      <c r="U1206" s="20"/>
      <c r="V1206" s="20"/>
      <c r="W1206" s="21"/>
      <c r="X1206" s="21"/>
      <c r="Y1206" s="26"/>
      <c r="Z1206" s="26"/>
      <c r="AA1206" s="65"/>
      <c r="AI1206" s="20"/>
      <c r="AJ1206" s="20"/>
      <c r="AK1206" s="21"/>
    </row>
    <row r="1207" spans="1:37">
      <c r="A1207" s="70">
        <f t="shared" si="298"/>
        <v>2.0000000000000018E-3</v>
      </c>
      <c r="B1207" s="5">
        <v>-1.218</v>
      </c>
      <c r="C1207" s="75">
        <v>3.73</v>
      </c>
      <c r="D1207" s="75">
        <v>0.11</v>
      </c>
      <c r="G1207" s="20"/>
      <c r="H1207" s="85"/>
      <c r="I1207" s="21"/>
      <c r="U1207" s="20"/>
      <c r="V1207" s="20"/>
      <c r="W1207" s="21"/>
      <c r="X1207" s="21"/>
      <c r="Y1207" s="26"/>
      <c r="Z1207" s="26"/>
      <c r="AA1207" s="65"/>
      <c r="AI1207" s="20"/>
      <c r="AJ1207" s="20"/>
      <c r="AK1207" s="21"/>
    </row>
    <row r="1208" spans="1:37">
      <c r="A1208" s="70">
        <f t="shared" si="298"/>
        <v>2.0000000000000018E-3</v>
      </c>
      <c r="B1208" s="5">
        <v>-1.216</v>
      </c>
      <c r="C1208" s="75">
        <v>3.82</v>
      </c>
      <c r="D1208" s="75">
        <v>0.09</v>
      </c>
      <c r="G1208" s="20"/>
      <c r="H1208" s="85"/>
      <c r="I1208" s="21"/>
      <c r="U1208" s="20"/>
      <c r="V1208" s="20"/>
      <c r="W1208" s="21"/>
      <c r="X1208" s="21"/>
      <c r="Y1208" s="26"/>
      <c r="Z1208" s="26"/>
      <c r="AA1208" s="65"/>
      <c r="AI1208" s="20"/>
      <c r="AJ1208" s="20"/>
      <c r="AK1208" s="21"/>
    </row>
    <row r="1209" spans="1:37">
      <c r="A1209" s="70">
        <f t="shared" si="298"/>
        <v>2.0000000000000018E-3</v>
      </c>
      <c r="B1209" s="5">
        <v>-1.214</v>
      </c>
      <c r="C1209" s="75">
        <v>4.0999999999999996</v>
      </c>
      <c r="D1209" s="75">
        <v>0.06</v>
      </c>
      <c r="G1209" s="20"/>
      <c r="H1209" s="85"/>
      <c r="I1209" s="21"/>
      <c r="U1209" s="20"/>
      <c r="V1209" s="20"/>
      <c r="W1209" s="21"/>
      <c r="X1209" s="21"/>
      <c r="Y1209" s="26"/>
      <c r="Z1209" s="26"/>
      <c r="AA1209" s="65"/>
      <c r="AI1209" s="20"/>
      <c r="AJ1209" s="20"/>
      <c r="AK1209" s="21"/>
    </row>
    <row r="1210" spans="1:37">
      <c r="A1210" s="70">
        <f t="shared" si="298"/>
        <v>2.0000000000000018E-3</v>
      </c>
      <c r="B1210" s="5">
        <v>-1.212</v>
      </c>
      <c r="C1210" s="75">
        <v>4.08</v>
      </c>
      <c r="D1210" s="75">
        <v>7.0000000000000007E-2</v>
      </c>
      <c r="G1210" s="20"/>
      <c r="H1210" s="85"/>
      <c r="I1210" s="21"/>
      <c r="U1210" s="20"/>
      <c r="V1210" s="20"/>
      <c r="W1210" s="21"/>
      <c r="X1210" s="21"/>
      <c r="Y1210" s="26"/>
      <c r="Z1210" s="26"/>
      <c r="AA1210" s="65"/>
      <c r="AI1210" s="20"/>
      <c r="AJ1210" s="20"/>
      <c r="AK1210" s="21"/>
    </row>
    <row r="1211" spans="1:37">
      <c r="A1211" s="70">
        <f t="shared" si="298"/>
        <v>2.0000000000000018E-3</v>
      </c>
      <c r="B1211" s="5">
        <v>-1.21</v>
      </c>
      <c r="C1211" s="75">
        <v>4.2</v>
      </c>
      <c r="D1211" s="75">
        <v>7.0000000000000007E-2</v>
      </c>
      <c r="G1211" s="20"/>
      <c r="H1211" s="85"/>
      <c r="I1211" s="21"/>
      <c r="U1211" s="20"/>
      <c r="V1211" s="20"/>
      <c r="W1211" s="21"/>
      <c r="X1211" s="21"/>
      <c r="Y1211" s="26"/>
      <c r="Z1211" s="26"/>
      <c r="AA1211" s="65"/>
      <c r="AI1211" s="20"/>
      <c r="AJ1211" s="20"/>
      <c r="AK1211" s="21"/>
    </row>
    <row r="1212" spans="1:37">
      <c r="A1212" s="70">
        <f t="shared" si="298"/>
        <v>2.0000000000000018E-3</v>
      </c>
      <c r="B1212" s="5">
        <v>-1.208</v>
      </c>
      <c r="C1212" s="75">
        <v>4.32</v>
      </c>
      <c r="D1212" s="75">
        <v>0.06</v>
      </c>
      <c r="G1212" s="20"/>
      <c r="H1212" s="85"/>
      <c r="I1212" s="21"/>
      <c r="U1212" s="20"/>
      <c r="V1212" s="20"/>
      <c r="W1212" s="21"/>
      <c r="X1212" s="21"/>
      <c r="Y1212" s="26"/>
      <c r="Z1212" s="26"/>
      <c r="AA1212" s="65"/>
      <c r="AI1212" s="20"/>
      <c r="AJ1212" s="20"/>
      <c r="AK1212" s="21"/>
    </row>
    <row r="1213" spans="1:37">
      <c r="A1213" s="70">
        <f t="shared" si="298"/>
        <v>2.0000000000000018E-3</v>
      </c>
      <c r="B1213" s="5">
        <v>-1.206</v>
      </c>
      <c r="C1213" s="75">
        <v>4.16</v>
      </c>
      <c r="D1213" s="75">
        <v>7.0000000000000007E-2</v>
      </c>
      <c r="G1213" s="20"/>
      <c r="H1213" s="85"/>
      <c r="I1213" s="21"/>
      <c r="U1213" s="20"/>
      <c r="V1213" s="20"/>
      <c r="W1213" s="21"/>
      <c r="X1213" s="21"/>
      <c r="Y1213" s="26"/>
      <c r="Z1213" s="26"/>
      <c r="AA1213" s="65"/>
      <c r="AI1213" s="20"/>
      <c r="AJ1213" s="20"/>
      <c r="AK1213" s="21"/>
    </row>
    <row r="1214" spans="1:37">
      <c r="A1214" s="70">
        <f t="shared" si="298"/>
        <v>2.0000000000000018E-3</v>
      </c>
      <c r="B1214" s="5">
        <v>-1.204</v>
      </c>
      <c r="C1214" s="75">
        <v>4.34</v>
      </c>
      <c r="D1214" s="75">
        <v>0.06</v>
      </c>
      <c r="G1214" s="20"/>
      <c r="H1214" s="85"/>
      <c r="I1214" s="21"/>
      <c r="U1214" s="20"/>
      <c r="V1214" s="20"/>
      <c r="W1214" s="21"/>
      <c r="X1214" s="21"/>
      <c r="Y1214" s="26"/>
      <c r="Z1214" s="26"/>
      <c r="AA1214" s="65"/>
      <c r="AI1214" s="20"/>
      <c r="AJ1214" s="20"/>
      <c r="AK1214" s="21"/>
    </row>
    <row r="1215" spans="1:37">
      <c r="A1215" s="70">
        <f t="shared" si="298"/>
        <v>2.0000000000000018E-3</v>
      </c>
      <c r="B1215" s="5">
        <v>-1.202</v>
      </c>
      <c r="C1215" s="75">
        <v>4.2</v>
      </c>
      <c r="D1215" s="75">
        <v>0.09</v>
      </c>
      <c r="G1215" s="20"/>
      <c r="H1215" s="85"/>
      <c r="I1215" s="21"/>
      <c r="U1215" s="20"/>
      <c r="V1215" s="20"/>
      <c r="W1215" s="21"/>
      <c r="X1215" s="21"/>
      <c r="Y1215" s="26"/>
      <c r="Z1215" s="26"/>
      <c r="AA1215" s="65"/>
      <c r="AI1215" s="20"/>
      <c r="AJ1215" s="20"/>
      <c r="AK1215" s="21"/>
    </row>
    <row r="1216" spans="1:37">
      <c r="A1216" s="70">
        <f t="shared" si="298"/>
        <v>2.0000000000000018E-3</v>
      </c>
      <c r="B1216" s="5">
        <v>-1.2</v>
      </c>
      <c r="C1216" s="75">
        <v>4.42</v>
      </c>
      <c r="D1216" s="75">
        <v>0.06</v>
      </c>
      <c r="G1216" s="20"/>
      <c r="H1216" s="85"/>
      <c r="I1216" s="21"/>
      <c r="U1216" s="20"/>
      <c r="V1216" s="20"/>
      <c r="W1216" s="21"/>
      <c r="X1216" s="21"/>
      <c r="Y1216" s="26"/>
      <c r="Z1216" s="26"/>
      <c r="AA1216" s="65"/>
      <c r="AI1216" s="20"/>
      <c r="AJ1216" s="20"/>
      <c r="AK1216" s="21"/>
    </row>
    <row r="1217" spans="1:37">
      <c r="A1217" s="70">
        <f t="shared" si="298"/>
        <v>2.0000000000000018E-3</v>
      </c>
      <c r="B1217" s="5">
        <v>-1.198</v>
      </c>
      <c r="C1217" s="75">
        <v>4.43</v>
      </c>
      <c r="D1217" s="75">
        <v>0.06</v>
      </c>
      <c r="G1217" s="20"/>
      <c r="H1217" s="85"/>
      <c r="I1217" s="21"/>
      <c r="U1217" s="20"/>
      <c r="V1217" s="20"/>
      <c r="W1217" s="21"/>
      <c r="X1217" s="21"/>
      <c r="Y1217" s="26"/>
      <c r="Z1217" s="26"/>
      <c r="AA1217" s="65"/>
      <c r="AI1217" s="20"/>
      <c r="AJ1217" s="20"/>
      <c r="AK1217" s="21"/>
    </row>
    <row r="1218" spans="1:37">
      <c r="A1218" s="70">
        <f t="shared" si="298"/>
        <v>2.0000000000000018E-3</v>
      </c>
      <c r="B1218" s="5">
        <v>-1.196</v>
      </c>
      <c r="C1218" s="75">
        <v>4.28</v>
      </c>
      <c r="D1218" s="75">
        <v>7.0000000000000007E-2</v>
      </c>
      <c r="G1218" s="20"/>
      <c r="H1218" s="85"/>
      <c r="I1218" s="21"/>
      <c r="U1218" s="20"/>
      <c r="V1218" s="20"/>
      <c r="W1218" s="21"/>
      <c r="X1218" s="21"/>
      <c r="Y1218" s="26"/>
      <c r="Z1218" s="26"/>
      <c r="AA1218" s="65"/>
      <c r="AI1218" s="20"/>
      <c r="AJ1218" s="20"/>
      <c r="AK1218" s="21"/>
    </row>
    <row r="1219" spans="1:37">
      <c r="A1219" s="70">
        <f t="shared" si="298"/>
        <v>2.0000000000000018E-3</v>
      </c>
      <c r="B1219" s="5">
        <v>-1.194</v>
      </c>
      <c r="C1219" s="75">
        <v>4.2699999999999996</v>
      </c>
      <c r="D1219" s="75">
        <v>0.06</v>
      </c>
      <c r="G1219" s="20"/>
      <c r="H1219" s="85"/>
      <c r="I1219" s="21"/>
      <c r="U1219" s="20"/>
      <c r="V1219" s="20"/>
      <c r="W1219" s="21"/>
      <c r="X1219" s="21"/>
      <c r="Y1219" s="26"/>
      <c r="Z1219" s="26"/>
      <c r="AA1219" s="65"/>
      <c r="AI1219" s="20"/>
      <c r="AJ1219" s="20"/>
      <c r="AK1219" s="21"/>
    </row>
    <row r="1220" spans="1:37">
      <c r="A1220" s="70">
        <f t="shared" ref="A1220:A1283" si="299">B1220-B1219</f>
        <v>2.0000000000000018E-3</v>
      </c>
      <c r="B1220" s="5">
        <v>-1.1919999999999999</v>
      </c>
      <c r="C1220" s="75">
        <v>4.1399999999999997</v>
      </c>
      <c r="D1220" s="75">
        <v>0.08</v>
      </c>
      <c r="G1220" s="20"/>
      <c r="H1220" s="85"/>
      <c r="I1220" s="21"/>
      <c r="U1220" s="20"/>
      <c r="V1220" s="20"/>
      <c r="W1220" s="21"/>
      <c r="X1220" s="21"/>
      <c r="Y1220" s="26"/>
      <c r="Z1220" s="26"/>
      <c r="AA1220" s="65"/>
      <c r="AI1220" s="20"/>
      <c r="AJ1220" s="20"/>
      <c r="AK1220" s="21"/>
    </row>
    <row r="1221" spans="1:37">
      <c r="A1221" s="70">
        <f t="shared" si="299"/>
        <v>2.0000000000000018E-3</v>
      </c>
      <c r="B1221" s="5">
        <v>-1.19</v>
      </c>
      <c r="C1221" s="75">
        <v>4.05</v>
      </c>
      <c r="D1221" s="75">
        <v>0.03</v>
      </c>
      <c r="G1221" s="20"/>
      <c r="H1221" s="85"/>
      <c r="I1221" s="21"/>
      <c r="U1221" s="20"/>
      <c r="V1221" s="20"/>
      <c r="W1221" s="21"/>
      <c r="X1221" s="21"/>
      <c r="Y1221" s="26"/>
      <c r="Z1221" s="26"/>
      <c r="AA1221" s="65"/>
      <c r="AI1221" s="20"/>
      <c r="AJ1221" s="20"/>
      <c r="AK1221" s="21"/>
    </row>
    <row r="1222" spans="1:37">
      <c r="A1222" s="70">
        <f t="shared" si="299"/>
        <v>2.0000000000000018E-3</v>
      </c>
      <c r="B1222" s="5">
        <v>-1.1879999999999999</v>
      </c>
      <c r="C1222" s="75">
        <v>3.67</v>
      </c>
      <c r="D1222" s="75">
        <v>0.08</v>
      </c>
      <c r="G1222" s="20"/>
      <c r="H1222" s="85"/>
      <c r="I1222" s="21"/>
      <c r="U1222" s="20"/>
      <c r="V1222" s="20"/>
      <c r="W1222" s="21"/>
      <c r="X1222" s="21"/>
      <c r="Y1222" s="26"/>
      <c r="Z1222" s="26"/>
      <c r="AA1222" s="65"/>
      <c r="AI1222" s="20"/>
      <c r="AJ1222" s="20"/>
      <c r="AK1222" s="21"/>
    </row>
    <row r="1223" spans="1:37">
      <c r="A1223" s="70">
        <f t="shared" si="299"/>
        <v>2.0000000000000018E-3</v>
      </c>
      <c r="B1223" s="5">
        <v>-1.1859999999999999</v>
      </c>
      <c r="C1223" s="75">
        <v>3.77</v>
      </c>
      <c r="D1223" s="75">
        <v>0.05</v>
      </c>
      <c r="G1223" s="20"/>
      <c r="H1223" s="85"/>
      <c r="I1223" s="21"/>
      <c r="U1223" s="20"/>
      <c r="V1223" s="20"/>
      <c r="W1223" s="21"/>
      <c r="X1223" s="21"/>
      <c r="Y1223" s="26"/>
      <c r="Z1223" s="26"/>
      <c r="AA1223" s="65"/>
      <c r="AI1223" s="20"/>
      <c r="AJ1223" s="20"/>
      <c r="AK1223" s="21"/>
    </row>
    <row r="1224" spans="1:37">
      <c r="A1224" s="70">
        <f t="shared" si="299"/>
        <v>2.0000000000000018E-3</v>
      </c>
      <c r="B1224" s="5">
        <v>-1.1839999999999999</v>
      </c>
      <c r="C1224" s="75">
        <v>3.65</v>
      </c>
      <c r="D1224" s="75">
        <v>0.05</v>
      </c>
      <c r="G1224" s="20"/>
      <c r="H1224" s="85"/>
      <c r="I1224" s="21"/>
      <c r="U1224" s="20"/>
      <c r="V1224" s="20"/>
      <c r="W1224" s="21"/>
      <c r="X1224" s="21"/>
      <c r="Y1224" s="26"/>
      <c r="Z1224" s="26"/>
      <c r="AA1224" s="65"/>
      <c r="AI1224" s="20"/>
      <c r="AJ1224" s="20"/>
      <c r="AK1224" s="21"/>
    </row>
    <row r="1225" spans="1:37">
      <c r="A1225" s="70">
        <f t="shared" si="299"/>
        <v>2.0000000000000018E-3</v>
      </c>
      <c r="B1225" s="5">
        <v>-1.1819999999999999</v>
      </c>
      <c r="C1225" s="75">
        <v>3.84</v>
      </c>
      <c r="D1225" s="75">
        <v>0.04</v>
      </c>
      <c r="G1225" s="20"/>
      <c r="H1225" s="85"/>
      <c r="I1225" s="21"/>
      <c r="U1225" s="20"/>
      <c r="V1225" s="20"/>
      <c r="W1225" s="21"/>
      <c r="X1225" s="21"/>
      <c r="Y1225" s="26"/>
      <c r="Z1225" s="26"/>
      <c r="AA1225" s="65"/>
      <c r="AI1225" s="20"/>
      <c r="AJ1225" s="20"/>
      <c r="AK1225" s="21"/>
    </row>
    <row r="1226" spans="1:37">
      <c r="A1226" s="70">
        <f t="shared" si="299"/>
        <v>2.0000000000000018E-3</v>
      </c>
      <c r="B1226" s="5">
        <v>-1.18</v>
      </c>
      <c r="C1226" s="75">
        <v>3.6</v>
      </c>
      <c r="D1226" s="75">
        <v>0.06</v>
      </c>
      <c r="G1226" s="20"/>
      <c r="H1226" s="85"/>
      <c r="I1226" s="21"/>
      <c r="U1226" s="20"/>
      <c r="V1226" s="20"/>
      <c r="W1226" s="21"/>
      <c r="X1226" s="21"/>
      <c r="Y1226" s="26"/>
      <c r="Z1226" s="26"/>
      <c r="AA1226" s="65"/>
      <c r="AI1226" s="20"/>
      <c r="AJ1226" s="20"/>
      <c r="AK1226" s="21"/>
    </row>
    <row r="1227" spans="1:37">
      <c r="A1227" s="70">
        <f t="shared" si="299"/>
        <v>2.0000000000000018E-3</v>
      </c>
      <c r="B1227" s="5">
        <v>-1.1779999999999999</v>
      </c>
      <c r="C1227" s="75">
        <v>3.8</v>
      </c>
      <c r="D1227" s="75">
        <v>0.04</v>
      </c>
      <c r="G1227" s="20"/>
      <c r="H1227" s="85"/>
      <c r="I1227" s="21"/>
      <c r="U1227" s="20"/>
      <c r="V1227" s="20"/>
      <c r="W1227" s="21"/>
      <c r="X1227" s="21"/>
      <c r="Y1227" s="26"/>
      <c r="Z1227" s="26"/>
      <c r="AA1227" s="65"/>
      <c r="AI1227" s="20"/>
      <c r="AJ1227" s="20"/>
      <c r="AK1227" s="21"/>
    </row>
    <row r="1228" spans="1:37">
      <c r="A1228" s="70">
        <f t="shared" si="299"/>
        <v>2.0000000000000018E-3</v>
      </c>
      <c r="B1228" s="5">
        <v>-1.1759999999999999</v>
      </c>
      <c r="C1228" s="75">
        <v>3.74</v>
      </c>
      <c r="D1228" s="75">
        <v>0.06</v>
      </c>
      <c r="G1228" s="20"/>
      <c r="H1228" s="85"/>
      <c r="I1228" s="21"/>
      <c r="U1228" s="20"/>
      <c r="V1228" s="20"/>
      <c r="W1228" s="21"/>
      <c r="X1228" s="21"/>
      <c r="Y1228" s="26"/>
      <c r="Z1228" s="26"/>
      <c r="AA1228" s="65"/>
      <c r="AI1228" s="20"/>
      <c r="AJ1228" s="20"/>
      <c r="AK1228" s="21"/>
    </row>
    <row r="1229" spans="1:37">
      <c r="A1229" s="70">
        <f t="shared" si="299"/>
        <v>2.0000000000000018E-3</v>
      </c>
      <c r="B1229" s="5">
        <v>-1.1739999999999999</v>
      </c>
      <c r="C1229" s="75">
        <v>3.76</v>
      </c>
      <c r="D1229" s="75">
        <v>0.06</v>
      </c>
      <c r="G1229" s="20"/>
      <c r="H1229" s="85"/>
      <c r="I1229" s="21"/>
      <c r="U1229" s="20"/>
      <c r="V1229" s="20"/>
      <c r="W1229" s="21"/>
      <c r="X1229" s="21"/>
      <c r="Y1229" s="26"/>
      <c r="Z1229" s="26"/>
      <c r="AA1229" s="65"/>
      <c r="AI1229" s="20"/>
      <c r="AJ1229" s="20"/>
      <c r="AK1229" s="21"/>
    </row>
    <row r="1230" spans="1:37">
      <c r="A1230" s="70">
        <f t="shared" si="299"/>
        <v>2.0000000000000018E-3</v>
      </c>
      <c r="B1230" s="5">
        <v>-1.1719999999999999</v>
      </c>
      <c r="C1230" s="75">
        <v>3.73</v>
      </c>
      <c r="D1230" s="75">
        <v>0.05</v>
      </c>
      <c r="G1230" s="20"/>
      <c r="H1230" s="85"/>
      <c r="I1230" s="21"/>
      <c r="U1230" s="20"/>
      <c r="V1230" s="20"/>
      <c r="W1230" s="21"/>
      <c r="X1230" s="21"/>
      <c r="Y1230" s="26"/>
      <c r="Z1230" s="26"/>
      <c r="AA1230" s="65"/>
      <c r="AI1230" s="20"/>
      <c r="AJ1230" s="20"/>
      <c r="AK1230" s="21"/>
    </row>
    <row r="1231" spans="1:37">
      <c r="A1231" s="70">
        <f t="shared" si="299"/>
        <v>2.0000000000000018E-3</v>
      </c>
      <c r="B1231" s="5">
        <v>-1.17</v>
      </c>
      <c r="C1231" s="75">
        <v>3.6</v>
      </c>
      <c r="D1231" s="75">
        <v>7.0000000000000007E-2</v>
      </c>
      <c r="G1231" s="20"/>
      <c r="H1231" s="85"/>
      <c r="I1231" s="21"/>
      <c r="U1231" s="20"/>
      <c r="V1231" s="20"/>
      <c r="W1231" s="21"/>
      <c r="X1231" s="21"/>
      <c r="Y1231" s="26"/>
      <c r="Z1231" s="26"/>
      <c r="AA1231" s="65"/>
      <c r="AI1231" s="20"/>
      <c r="AJ1231" s="20"/>
      <c r="AK1231" s="21"/>
    </row>
    <row r="1232" spans="1:37">
      <c r="A1232" s="70">
        <f t="shared" si="299"/>
        <v>2.0000000000000018E-3</v>
      </c>
      <c r="B1232" s="5">
        <v>-1.1679999999999999</v>
      </c>
      <c r="C1232" s="75">
        <v>3.56</v>
      </c>
      <c r="D1232" s="75">
        <v>0.05</v>
      </c>
      <c r="G1232" s="20"/>
      <c r="H1232" s="85"/>
      <c r="I1232" s="21"/>
      <c r="U1232" s="20"/>
      <c r="V1232" s="20"/>
      <c r="W1232" s="21"/>
      <c r="X1232" s="21"/>
      <c r="Y1232" s="26"/>
      <c r="Z1232" s="26"/>
      <c r="AA1232" s="65"/>
      <c r="AI1232" s="20"/>
      <c r="AJ1232" s="20"/>
      <c r="AK1232" s="21"/>
    </row>
    <row r="1233" spans="1:37">
      <c r="A1233" s="70">
        <f t="shared" si="299"/>
        <v>2.0000000000000018E-3</v>
      </c>
      <c r="B1233" s="5">
        <v>-1.1659999999999999</v>
      </c>
      <c r="C1233" s="75">
        <v>3.53</v>
      </c>
      <c r="D1233" s="75">
        <v>0.05</v>
      </c>
      <c r="G1233" s="20"/>
      <c r="H1233" s="85"/>
      <c r="I1233" s="21"/>
      <c r="U1233" s="20"/>
      <c r="V1233" s="20"/>
      <c r="W1233" s="21"/>
      <c r="X1233" s="21"/>
      <c r="Y1233" s="26"/>
      <c r="Z1233" s="26"/>
      <c r="AA1233" s="65"/>
      <c r="AI1233" s="20"/>
      <c r="AJ1233" s="20"/>
      <c r="AK1233" s="21"/>
    </row>
    <row r="1234" spans="1:37">
      <c r="A1234" s="70">
        <f t="shared" si="299"/>
        <v>2.0000000000000018E-3</v>
      </c>
      <c r="B1234" s="5">
        <v>-1.1639999999999999</v>
      </c>
      <c r="C1234" s="75">
        <v>3.66</v>
      </c>
      <c r="D1234" s="75">
        <v>0.06</v>
      </c>
      <c r="G1234" s="20"/>
      <c r="H1234" s="85"/>
      <c r="I1234" s="21"/>
      <c r="U1234" s="20"/>
      <c r="V1234" s="20"/>
      <c r="W1234" s="21"/>
      <c r="X1234" s="21"/>
      <c r="Y1234" s="26"/>
      <c r="Z1234" s="26"/>
      <c r="AA1234" s="65"/>
      <c r="AI1234" s="20"/>
      <c r="AJ1234" s="20"/>
      <c r="AK1234" s="21"/>
    </row>
    <row r="1235" spans="1:37">
      <c r="A1235" s="70">
        <f t="shared" si="299"/>
        <v>2.0000000000000018E-3</v>
      </c>
      <c r="B1235" s="5">
        <v>-1.1619999999999999</v>
      </c>
      <c r="C1235" s="75">
        <v>3.6</v>
      </c>
      <c r="D1235" s="75">
        <v>0.05</v>
      </c>
      <c r="G1235" s="20"/>
      <c r="H1235" s="85"/>
      <c r="I1235" s="21"/>
      <c r="U1235" s="20"/>
      <c r="V1235" s="20"/>
      <c r="W1235" s="21"/>
      <c r="X1235" s="21"/>
      <c r="Y1235" s="26"/>
      <c r="Z1235" s="26"/>
      <c r="AA1235" s="65"/>
      <c r="AI1235" s="20"/>
      <c r="AJ1235" s="20"/>
      <c r="AK1235" s="21"/>
    </row>
    <row r="1236" spans="1:37">
      <c r="A1236" s="70">
        <f t="shared" si="299"/>
        <v>2.0000000000000018E-3</v>
      </c>
      <c r="B1236" s="5">
        <v>-1.1599999999999999</v>
      </c>
      <c r="C1236" s="75">
        <v>3.6</v>
      </c>
      <c r="D1236" s="75">
        <v>0.06</v>
      </c>
      <c r="G1236" s="20"/>
      <c r="H1236" s="85"/>
      <c r="I1236" s="21"/>
      <c r="U1236" s="20"/>
      <c r="V1236" s="20"/>
      <c r="W1236" s="21"/>
      <c r="X1236" s="21"/>
      <c r="Y1236" s="26"/>
      <c r="Z1236" s="26"/>
      <c r="AA1236" s="65"/>
      <c r="AI1236" s="20"/>
      <c r="AJ1236" s="20"/>
      <c r="AK1236" s="21"/>
    </row>
    <row r="1237" spans="1:37">
      <c r="A1237" s="70">
        <f t="shared" si="299"/>
        <v>2.0000000000000018E-3</v>
      </c>
      <c r="B1237" s="5">
        <v>-1.1579999999999999</v>
      </c>
      <c r="C1237" s="75">
        <v>3.68</v>
      </c>
      <c r="D1237" s="75">
        <v>0.05</v>
      </c>
      <c r="G1237" s="20"/>
      <c r="H1237" s="85"/>
      <c r="I1237" s="21"/>
      <c r="U1237" s="20"/>
      <c r="V1237" s="20"/>
      <c r="W1237" s="21"/>
      <c r="X1237" s="21"/>
      <c r="Y1237" s="26"/>
      <c r="Z1237" s="26"/>
      <c r="AA1237" s="65"/>
      <c r="AI1237" s="20"/>
      <c r="AJ1237" s="20"/>
      <c r="AK1237" s="21"/>
    </row>
    <row r="1238" spans="1:37">
      <c r="A1238" s="70">
        <f t="shared" si="299"/>
        <v>2.0000000000000018E-3</v>
      </c>
      <c r="B1238" s="5">
        <v>-1.1559999999999999</v>
      </c>
      <c r="C1238" s="75">
        <v>3.79</v>
      </c>
      <c r="D1238" s="75">
        <v>0.04</v>
      </c>
      <c r="G1238" s="20"/>
      <c r="H1238" s="85"/>
      <c r="I1238" s="21"/>
      <c r="U1238" s="20"/>
      <c r="V1238" s="20"/>
      <c r="W1238" s="21"/>
      <c r="X1238" s="21"/>
      <c r="Y1238" s="26"/>
      <c r="Z1238" s="26"/>
      <c r="AA1238" s="65"/>
      <c r="AI1238" s="20"/>
      <c r="AJ1238" s="20"/>
      <c r="AK1238" s="21"/>
    </row>
    <row r="1239" spans="1:37">
      <c r="A1239" s="70">
        <f t="shared" si="299"/>
        <v>2.0000000000000018E-3</v>
      </c>
      <c r="B1239" s="5">
        <v>-1.1539999999999999</v>
      </c>
      <c r="C1239" s="75">
        <v>3.76</v>
      </c>
      <c r="D1239" s="75">
        <v>0.04</v>
      </c>
      <c r="G1239" s="20"/>
      <c r="H1239" s="85"/>
      <c r="I1239" s="21"/>
      <c r="U1239" s="20"/>
      <c r="V1239" s="20"/>
      <c r="W1239" s="21"/>
      <c r="X1239" s="21"/>
      <c r="Y1239" s="26"/>
      <c r="Z1239" s="26"/>
      <c r="AA1239" s="65"/>
      <c r="AI1239" s="20"/>
      <c r="AJ1239" s="20"/>
      <c r="AK1239" s="21"/>
    </row>
    <row r="1240" spans="1:37">
      <c r="A1240" s="70">
        <f t="shared" si="299"/>
        <v>2.0000000000000018E-3</v>
      </c>
      <c r="B1240" s="5">
        <v>-1.1519999999999999</v>
      </c>
      <c r="C1240" s="75">
        <v>3.75</v>
      </c>
      <c r="D1240" s="75">
        <v>0.05</v>
      </c>
      <c r="G1240" s="20"/>
      <c r="H1240" s="85"/>
      <c r="I1240" s="21"/>
      <c r="U1240" s="20"/>
      <c r="V1240" s="20"/>
      <c r="W1240" s="21"/>
      <c r="X1240" s="21"/>
      <c r="Y1240" s="26"/>
      <c r="Z1240" s="26"/>
      <c r="AA1240" s="65"/>
      <c r="AI1240" s="20"/>
      <c r="AJ1240" s="20"/>
      <c r="AK1240" s="21"/>
    </row>
    <row r="1241" spans="1:37">
      <c r="A1241" s="70">
        <f t="shared" si="299"/>
        <v>2.0000000000000018E-3</v>
      </c>
      <c r="B1241" s="5">
        <v>-1.1499999999999999</v>
      </c>
      <c r="C1241" s="75">
        <v>3.82</v>
      </c>
      <c r="D1241" s="75">
        <v>0.05</v>
      </c>
      <c r="G1241" s="20"/>
      <c r="H1241" s="85"/>
      <c r="I1241" s="21"/>
      <c r="U1241" s="20"/>
      <c r="V1241" s="20"/>
      <c r="W1241" s="21"/>
      <c r="X1241" s="21"/>
      <c r="Y1241" s="26"/>
      <c r="Z1241" s="26"/>
      <c r="AA1241" s="65"/>
      <c r="AI1241" s="20"/>
      <c r="AJ1241" s="20"/>
      <c r="AK1241" s="21"/>
    </row>
    <row r="1242" spans="1:37">
      <c r="A1242" s="70">
        <f t="shared" si="299"/>
        <v>2.0000000000000018E-3</v>
      </c>
      <c r="B1242" s="5">
        <v>-1.1479999999999999</v>
      </c>
      <c r="C1242" s="75">
        <v>4.0199999999999996</v>
      </c>
      <c r="D1242" s="75">
        <v>0.06</v>
      </c>
      <c r="G1242" s="20"/>
      <c r="H1242" s="85"/>
      <c r="I1242" s="21"/>
      <c r="U1242" s="20"/>
      <c r="V1242" s="20"/>
      <c r="W1242" s="21"/>
      <c r="X1242" s="21"/>
      <c r="Y1242" s="26"/>
      <c r="Z1242" s="26"/>
      <c r="AA1242" s="65"/>
      <c r="AI1242" s="20"/>
      <c r="AJ1242" s="20"/>
      <c r="AK1242" s="21"/>
    </row>
    <row r="1243" spans="1:37">
      <c r="A1243" s="70">
        <f t="shared" si="299"/>
        <v>2.0000000000000018E-3</v>
      </c>
      <c r="B1243" s="5">
        <v>-1.1459999999999999</v>
      </c>
      <c r="C1243" s="75">
        <v>3.86</v>
      </c>
      <c r="D1243" s="75">
        <v>0.04</v>
      </c>
      <c r="G1243" s="20"/>
      <c r="H1243" s="85"/>
      <c r="I1243" s="21"/>
      <c r="U1243" s="20"/>
      <c r="V1243" s="20"/>
      <c r="W1243" s="21"/>
      <c r="X1243" s="21"/>
      <c r="Y1243" s="26"/>
      <c r="Z1243" s="26"/>
      <c r="AA1243" s="65"/>
      <c r="AI1243" s="20"/>
      <c r="AJ1243" s="20"/>
      <c r="AK1243" s="21"/>
    </row>
    <row r="1244" spans="1:37">
      <c r="A1244" s="70">
        <f t="shared" si="299"/>
        <v>2.0000000000000018E-3</v>
      </c>
      <c r="B1244" s="5">
        <v>-1.1439999999999999</v>
      </c>
      <c r="C1244" s="75">
        <v>3.99</v>
      </c>
      <c r="D1244" s="75">
        <v>0.05</v>
      </c>
      <c r="G1244" s="20"/>
      <c r="H1244" s="85"/>
      <c r="I1244" s="21"/>
      <c r="U1244" s="20"/>
      <c r="V1244" s="20"/>
      <c r="W1244" s="21"/>
      <c r="X1244" s="21"/>
      <c r="Y1244" s="26"/>
      <c r="Z1244" s="26"/>
      <c r="AA1244" s="65"/>
      <c r="AI1244" s="20"/>
      <c r="AJ1244" s="20"/>
      <c r="AK1244" s="21"/>
    </row>
    <row r="1245" spans="1:37">
      <c r="A1245" s="70">
        <f t="shared" si="299"/>
        <v>2.0000000000000018E-3</v>
      </c>
      <c r="B1245" s="5">
        <v>-1.1419999999999999</v>
      </c>
      <c r="C1245" s="75">
        <v>3.97</v>
      </c>
      <c r="D1245" s="75">
        <v>0.06</v>
      </c>
      <c r="G1245" s="20"/>
      <c r="H1245" s="85"/>
      <c r="I1245" s="21"/>
      <c r="U1245" s="20"/>
      <c r="V1245" s="20"/>
      <c r="W1245" s="21"/>
      <c r="X1245" s="21"/>
      <c r="Y1245" s="26"/>
      <c r="Z1245" s="26"/>
      <c r="AA1245" s="65"/>
      <c r="AI1245" s="20"/>
      <c r="AJ1245" s="20"/>
      <c r="AK1245" s="21"/>
    </row>
    <row r="1246" spans="1:37">
      <c r="A1246" s="70">
        <f t="shared" si="299"/>
        <v>2.0000000000000018E-3</v>
      </c>
      <c r="B1246" s="5">
        <v>-1.1399999999999999</v>
      </c>
      <c r="C1246" s="75">
        <v>4.0199999999999996</v>
      </c>
      <c r="D1246" s="75">
        <v>0.06</v>
      </c>
      <c r="G1246" s="20"/>
      <c r="H1246" s="85"/>
      <c r="I1246" s="21"/>
      <c r="U1246" s="20"/>
      <c r="V1246" s="20"/>
      <c r="W1246" s="21"/>
      <c r="X1246" s="21"/>
      <c r="Y1246" s="26"/>
      <c r="Z1246" s="26"/>
      <c r="AA1246" s="65"/>
      <c r="AI1246" s="20"/>
      <c r="AJ1246" s="20"/>
      <c r="AK1246" s="21"/>
    </row>
    <row r="1247" spans="1:37">
      <c r="A1247" s="70">
        <f t="shared" si="299"/>
        <v>2.0000000000000018E-3</v>
      </c>
      <c r="B1247" s="5">
        <v>-1.1379999999999999</v>
      </c>
      <c r="C1247" s="75">
        <v>4.0199999999999996</v>
      </c>
      <c r="D1247" s="75">
        <v>0.04</v>
      </c>
      <c r="G1247" s="20"/>
      <c r="H1247" s="85"/>
      <c r="I1247" s="21"/>
      <c r="U1247" s="20"/>
      <c r="V1247" s="20"/>
      <c r="W1247" s="21"/>
      <c r="X1247" s="21"/>
      <c r="Y1247" s="26"/>
      <c r="Z1247" s="26"/>
      <c r="AA1247" s="65"/>
      <c r="AI1247" s="20"/>
      <c r="AJ1247" s="20"/>
      <c r="AK1247" s="21"/>
    </row>
    <row r="1248" spans="1:37">
      <c r="A1248" s="70">
        <f t="shared" si="299"/>
        <v>2.0000000000000018E-3</v>
      </c>
      <c r="B1248" s="5">
        <v>-1.1359999999999999</v>
      </c>
      <c r="C1248" s="75">
        <v>4.24</v>
      </c>
      <c r="D1248" s="75">
        <v>0.05</v>
      </c>
      <c r="G1248" s="20"/>
      <c r="H1248" s="85"/>
      <c r="I1248" s="21"/>
      <c r="U1248" s="20"/>
      <c r="V1248" s="20"/>
      <c r="W1248" s="21"/>
      <c r="X1248" s="21"/>
      <c r="Y1248" s="26"/>
      <c r="Z1248" s="26"/>
      <c r="AA1248" s="65"/>
      <c r="AI1248" s="20"/>
      <c r="AJ1248" s="20"/>
      <c r="AK1248" s="21"/>
    </row>
    <row r="1249" spans="1:37">
      <c r="A1249" s="70">
        <f t="shared" si="299"/>
        <v>2.0000000000000018E-3</v>
      </c>
      <c r="B1249" s="5">
        <v>-1.1339999999999999</v>
      </c>
      <c r="C1249" s="75">
        <v>4.22</v>
      </c>
      <c r="D1249" s="75">
        <v>0.06</v>
      </c>
      <c r="G1249" s="20"/>
      <c r="H1249" s="85"/>
      <c r="I1249" s="21"/>
      <c r="U1249" s="20"/>
      <c r="V1249" s="20"/>
      <c r="W1249" s="21"/>
      <c r="X1249" s="21"/>
      <c r="Y1249" s="26"/>
      <c r="Z1249" s="26"/>
      <c r="AA1249" s="65"/>
      <c r="AI1249" s="20"/>
      <c r="AJ1249" s="20"/>
      <c r="AK1249" s="21"/>
    </row>
    <row r="1250" spans="1:37">
      <c r="A1250" s="70">
        <f t="shared" si="299"/>
        <v>2.0000000000000018E-3</v>
      </c>
      <c r="B1250" s="5">
        <v>-1.1319999999999999</v>
      </c>
      <c r="C1250" s="75">
        <v>4.05</v>
      </c>
      <c r="D1250" s="75">
        <v>7.0000000000000007E-2</v>
      </c>
      <c r="G1250" s="20"/>
      <c r="H1250" s="85"/>
      <c r="I1250" s="21"/>
      <c r="U1250" s="20"/>
      <c r="V1250" s="20"/>
      <c r="W1250" s="21"/>
      <c r="X1250" s="21"/>
      <c r="Y1250" s="26"/>
      <c r="Z1250" s="26"/>
      <c r="AA1250" s="65"/>
      <c r="AI1250" s="20"/>
      <c r="AJ1250" s="20"/>
      <c r="AK1250" s="21"/>
    </row>
    <row r="1251" spans="1:37">
      <c r="A1251" s="70">
        <f t="shared" si="299"/>
        <v>2.0000000000000018E-3</v>
      </c>
      <c r="B1251" s="5">
        <v>-1.1299999999999999</v>
      </c>
      <c r="C1251" s="75">
        <v>4.32</v>
      </c>
      <c r="D1251" s="75">
        <v>0.08</v>
      </c>
      <c r="G1251" s="20"/>
      <c r="H1251" s="85"/>
      <c r="I1251" s="21"/>
      <c r="U1251" s="20"/>
      <c r="V1251" s="20"/>
      <c r="W1251" s="21"/>
      <c r="X1251" s="21"/>
      <c r="Y1251" s="26"/>
      <c r="Z1251" s="26"/>
      <c r="AA1251" s="65"/>
      <c r="AI1251" s="20"/>
      <c r="AJ1251" s="20"/>
      <c r="AK1251" s="21"/>
    </row>
    <row r="1252" spans="1:37">
      <c r="A1252" s="70">
        <f t="shared" si="299"/>
        <v>2.0000000000000018E-3</v>
      </c>
      <c r="B1252" s="5">
        <v>-1.1279999999999999</v>
      </c>
      <c r="C1252" s="75">
        <v>4.38</v>
      </c>
      <c r="D1252" s="75">
        <v>0.06</v>
      </c>
      <c r="G1252" s="20"/>
      <c r="H1252" s="85"/>
      <c r="I1252" s="21"/>
      <c r="U1252" s="20"/>
      <c r="V1252" s="20"/>
      <c r="W1252" s="21"/>
      <c r="X1252" s="21"/>
      <c r="Y1252" s="26"/>
      <c r="Z1252" s="26"/>
      <c r="AA1252" s="65"/>
      <c r="AI1252" s="20"/>
      <c r="AJ1252" s="20"/>
      <c r="AK1252" s="21"/>
    </row>
    <row r="1253" spans="1:37">
      <c r="A1253" s="70">
        <f t="shared" si="299"/>
        <v>2.0000000000000018E-3</v>
      </c>
      <c r="B1253" s="5">
        <v>-1.1259999999999999</v>
      </c>
      <c r="C1253" s="75">
        <v>4.5</v>
      </c>
      <c r="D1253" s="75">
        <v>0.03</v>
      </c>
      <c r="G1253" s="20"/>
      <c r="H1253" s="85"/>
      <c r="I1253" s="21"/>
      <c r="U1253" s="20"/>
      <c r="V1253" s="20"/>
      <c r="W1253" s="21"/>
      <c r="X1253" s="21"/>
      <c r="Y1253" s="26"/>
      <c r="Z1253" s="26"/>
      <c r="AA1253" s="65"/>
      <c r="AI1253" s="20"/>
      <c r="AJ1253" s="20"/>
      <c r="AK1253" s="21"/>
    </row>
    <row r="1254" spans="1:37">
      <c r="A1254" s="70">
        <f t="shared" si="299"/>
        <v>1.9999999999997797E-3</v>
      </c>
      <c r="B1254" s="5">
        <v>-1.1240000000000001</v>
      </c>
      <c r="C1254" s="75">
        <v>4.34</v>
      </c>
      <c r="D1254" s="75">
        <v>0.09</v>
      </c>
      <c r="G1254" s="20"/>
      <c r="H1254" s="85"/>
      <c r="I1254" s="21"/>
      <c r="U1254" s="20"/>
      <c r="V1254" s="20"/>
      <c r="W1254" s="21"/>
      <c r="X1254" s="21"/>
      <c r="Y1254" s="26"/>
      <c r="Z1254" s="26"/>
      <c r="AA1254" s="65"/>
      <c r="AI1254" s="20"/>
      <c r="AJ1254" s="20"/>
      <c r="AK1254" s="21"/>
    </row>
    <row r="1255" spans="1:37">
      <c r="A1255" s="70">
        <f t="shared" si="299"/>
        <v>2.0000000000000018E-3</v>
      </c>
      <c r="B1255" s="5">
        <v>-1.1220000000000001</v>
      </c>
      <c r="C1255" s="75">
        <v>4.47</v>
      </c>
      <c r="D1255" s="75">
        <v>0.06</v>
      </c>
      <c r="G1255" s="20"/>
      <c r="H1255" s="85"/>
      <c r="I1255" s="21"/>
      <c r="U1255" s="20"/>
      <c r="V1255" s="20"/>
      <c r="W1255" s="21"/>
      <c r="X1255" s="21"/>
      <c r="Y1255" s="26"/>
      <c r="Z1255" s="26"/>
      <c r="AA1255" s="65"/>
      <c r="AI1255" s="20"/>
      <c r="AJ1255" s="20"/>
      <c r="AK1255" s="21"/>
    </row>
    <row r="1256" spans="1:37">
      <c r="A1256" s="70">
        <f t="shared" si="299"/>
        <v>2.0000000000000018E-3</v>
      </c>
      <c r="B1256" s="5">
        <v>-1.1200000000000001</v>
      </c>
      <c r="C1256" s="75">
        <v>4.09</v>
      </c>
      <c r="D1256" s="75">
        <v>0.08</v>
      </c>
      <c r="G1256" s="20"/>
      <c r="H1256" s="85"/>
      <c r="I1256" s="21"/>
      <c r="U1256" s="20"/>
      <c r="V1256" s="20"/>
      <c r="W1256" s="21"/>
      <c r="X1256" s="21"/>
      <c r="Y1256" s="26"/>
      <c r="Z1256" s="26"/>
      <c r="AA1256" s="65"/>
      <c r="AI1256" s="20"/>
      <c r="AJ1256" s="20"/>
      <c r="AK1256" s="21"/>
    </row>
    <row r="1257" spans="1:37">
      <c r="A1257" s="70">
        <f t="shared" si="299"/>
        <v>2.0000000000000018E-3</v>
      </c>
      <c r="B1257" s="5">
        <v>-1.1180000000000001</v>
      </c>
      <c r="C1257" s="75">
        <v>4.2</v>
      </c>
      <c r="D1257" s="75">
        <v>0.05</v>
      </c>
      <c r="G1257" s="20"/>
      <c r="H1257" s="85"/>
      <c r="I1257" s="21"/>
      <c r="U1257" s="20"/>
      <c r="V1257" s="20"/>
      <c r="W1257" s="21"/>
      <c r="X1257" s="21"/>
      <c r="Y1257" s="26"/>
      <c r="Z1257" s="26"/>
      <c r="AA1257" s="65"/>
      <c r="AI1257" s="20"/>
      <c r="AJ1257" s="20"/>
      <c r="AK1257" s="21"/>
    </row>
    <row r="1258" spans="1:37">
      <c r="A1258" s="70">
        <f t="shared" si="299"/>
        <v>2.0000000000000018E-3</v>
      </c>
      <c r="B1258" s="5">
        <v>-1.1160000000000001</v>
      </c>
      <c r="C1258" s="75">
        <v>4.1399999999999997</v>
      </c>
      <c r="D1258" s="75">
        <v>0.05</v>
      </c>
      <c r="G1258" s="20"/>
      <c r="H1258" s="85"/>
      <c r="I1258" s="21"/>
      <c r="U1258" s="20"/>
      <c r="V1258" s="20"/>
      <c r="W1258" s="21"/>
      <c r="X1258" s="21"/>
      <c r="Y1258" s="26"/>
      <c r="Z1258" s="26"/>
      <c r="AA1258" s="65"/>
      <c r="AI1258" s="20"/>
      <c r="AJ1258" s="20"/>
      <c r="AK1258" s="21"/>
    </row>
    <row r="1259" spans="1:37">
      <c r="A1259" s="70">
        <f t="shared" si="299"/>
        <v>2.0000000000000018E-3</v>
      </c>
      <c r="B1259" s="5">
        <v>-1.1140000000000001</v>
      </c>
      <c r="C1259" s="75">
        <v>4.12</v>
      </c>
      <c r="D1259" s="75">
        <v>0.05</v>
      </c>
      <c r="G1259" s="20"/>
      <c r="H1259" s="85"/>
      <c r="I1259" s="21"/>
      <c r="U1259" s="20"/>
      <c r="V1259" s="20"/>
      <c r="W1259" s="21"/>
      <c r="X1259" s="21"/>
      <c r="Y1259" s="26"/>
      <c r="Z1259" s="26"/>
      <c r="AA1259" s="65"/>
      <c r="AI1259" s="20"/>
      <c r="AJ1259" s="20"/>
      <c r="AK1259" s="21"/>
    </row>
    <row r="1260" spans="1:37">
      <c r="A1260" s="70">
        <f t="shared" si="299"/>
        <v>2.0000000000000018E-3</v>
      </c>
      <c r="B1260" s="5">
        <v>-1.1120000000000001</v>
      </c>
      <c r="C1260" s="75">
        <v>3.84</v>
      </c>
      <c r="D1260" s="75">
        <v>0.05</v>
      </c>
      <c r="G1260" s="20"/>
      <c r="H1260" s="85"/>
      <c r="I1260" s="21"/>
      <c r="U1260" s="20"/>
      <c r="V1260" s="20"/>
      <c r="W1260" s="21"/>
      <c r="X1260" s="21"/>
      <c r="Y1260" s="26"/>
      <c r="Z1260" s="26"/>
      <c r="AA1260" s="65"/>
      <c r="AI1260" s="20"/>
      <c r="AJ1260" s="20"/>
      <c r="AK1260" s="21"/>
    </row>
    <row r="1261" spans="1:37">
      <c r="A1261" s="70">
        <f t="shared" si="299"/>
        <v>2.0000000000000018E-3</v>
      </c>
      <c r="B1261" s="5">
        <v>-1.1100000000000001</v>
      </c>
      <c r="C1261" s="75">
        <v>3.85</v>
      </c>
      <c r="D1261" s="75">
        <v>0.06</v>
      </c>
      <c r="G1261" s="20"/>
      <c r="H1261" s="85"/>
      <c r="I1261" s="21"/>
      <c r="U1261" s="20"/>
      <c r="V1261" s="20"/>
      <c r="W1261" s="21"/>
      <c r="X1261" s="21"/>
      <c r="Y1261" s="26"/>
      <c r="Z1261" s="26"/>
      <c r="AA1261" s="65"/>
      <c r="AI1261" s="20"/>
      <c r="AJ1261" s="20"/>
      <c r="AK1261" s="21"/>
    </row>
    <row r="1262" spans="1:37">
      <c r="A1262" s="70">
        <f t="shared" si="299"/>
        <v>2.0000000000000018E-3</v>
      </c>
      <c r="B1262" s="5">
        <v>-1.1080000000000001</v>
      </c>
      <c r="C1262" s="75">
        <v>3.67</v>
      </c>
      <c r="D1262" s="75">
        <v>0.06</v>
      </c>
      <c r="G1262" s="20"/>
      <c r="H1262" s="85"/>
      <c r="I1262" s="21"/>
      <c r="U1262" s="20"/>
      <c r="V1262" s="20"/>
      <c r="W1262" s="21"/>
      <c r="X1262" s="21"/>
      <c r="Y1262" s="26"/>
      <c r="Z1262" s="26"/>
      <c r="AA1262" s="65"/>
      <c r="AI1262" s="20"/>
      <c r="AJ1262" s="20"/>
      <c r="AK1262" s="21"/>
    </row>
    <row r="1263" spans="1:37">
      <c r="A1263" s="70">
        <f t="shared" si="299"/>
        <v>2.0000000000000018E-3</v>
      </c>
      <c r="B1263" s="5">
        <v>-1.1060000000000001</v>
      </c>
      <c r="C1263" s="75">
        <v>3.83</v>
      </c>
      <c r="D1263" s="75">
        <v>0.05</v>
      </c>
      <c r="G1263" s="20"/>
      <c r="H1263" s="85"/>
      <c r="I1263" s="21"/>
      <c r="U1263" s="20"/>
      <c r="V1263" s="20"/>
      <c r="W1263" s="21"/>
      <c r="X1263" s="21"/>
      <c r="Y1263" s="26"/>
      <c r="Z1263" s="26"/>
      <c r="AA1263" s="65"/>
      <c r="AI1263" s="20"/>
      <c r="AJ1263" s="20"/>
      <c r="AK1263" s="21"/>
    </row>
    <row r="1264" spans="1:37">
      <c r="A1264" s="70">
        <f t="shared" si="299"/>
        <v>2.0000000000000018E-3</v>
      </c>
      <c r="B1264" s="5">
        <v>-1.1040000000000001</v>
      </c>
      <c r="C1264" s="75">
        <v>3.93</v>
      </c>
      <c r="D1264" s="75">
        <v>0.06</v>
      </c>
      <c r="G1264" s="20"/>
      <c r="H1264" s="85"/>
      <c r="I1264" s="21"/>
      <c r="U1264" s="20"/>
      <c r="V1264" s="20"/>
      <c r="W1264" s="21"/>
      <c r="X1264" s="21"/>
      <c r="Y1264" s="26"/>
      <c r="Z1264" s="26"/>
      <c r="AA1264" s="65"/>
      <c r="AI1264" s="20"/>
      <c r="AJ1264" s="20"/>
      <c r="AK1264" s="21"/>
    </row>
    <row r="1265" spans="1:37">
      <c r="A1265" s="70">
        <f t="shared" si="299"/>
        <v>2.0000000000000018E-3</v>
      </c>
      <c r="B1265" s="5">
        <v>-1.1020000000000001</v>
      </c>
      <c r="C1265" s="75">
        <v>4.03</v>
      </c>
      <c r="D1265" s="75">
        <v>0.06</v>
      </c>
      <c r="G1265" s="20"/>
      <c r="H1265" s="85"/>
      <c r="I1265" s="21"/>
      <c r="U1265" s="20"/>
      <c r="V1265" s="20"/>
      <c r="W1265" s="21"/>
      <c r="X1265" s="21"/>
      <c r="Y1265" s="26"/>
      <c r="Z1265" s="26"/>
      <c r="AA1265" s="65"/>
      <c r="AI1265" s="20"/>
      <c r="AJ1265" s="20"/>
      <c r="AK1265" s="21"/>
    </row>
    <row r="1266" spans="1:37">
      <c r="A1266" s="70">
        <f t="shared" si="299"/>
        <v>2.0000000000000018E-3</v>
      </c>
      <c r="B1266" s="5">
        <v>-1.1000000000000001</v>
      </c>
      <c r="C1266" s="75">
        <v>4.08</v>
      </c>
      <c r="D1266" s="75">
        <v>7.0000000000000007E-2</v>
      </c>
      <c r="G1266" s="20"/>
      <c r="H1266" s="85"/>
      <c r="I1266" s="21"/>
      <c r="U1266" s="20"/>
      <c r="V1266" s="20"/>
      <c r="W1266" s="21"/>
      <c r="X1266" s="21"/>
      <c r="Y1266" s="26"/>
      <c r="Z1266" s="26"/>
      <c r="AA1266" s="65"/>
      <c r="AI1266" s="20"/>
      <c r="AJ1266" s="20"/>
      <c r="AK1266" s="21"/>
    </row>
    <row r="1267" spans="1:37">
      <c r="A1267" s="70">
        <f t="shared" si="299"/>
        <v>2.0000000000000018E-3</v>
      </c>
      <c r="B1267" s="5">
        <v>-1.0980000000000001</v>
      </c>
      <c r="C1267" s="75">
        <v>4.29</v>
      </c>
      <c r="D1267" s="75">
        <v>0.05</v>
      </c>
      <c r="G1267" s="20"/>
      <c r="H1267" s="85"/>
      <c r="I1267" s="21"/>
      <c r="U1267" s="20"/>
      <c r="V1267" s="20"/>
      <c r="W1267" s="21"/>
      <c r="X1267" s="21"/>
      <c r="Y1267" s="26"/>
      <c r="Z1267" s="26"/>
      <c r="AA1267" s="65"/>
      <c r="AI1267" s="20"/>
      <c r="AJ1267" s="20"/>
      <c r="AK1267" s="21"/>
    </row>
    <row r="1268" spans="1:37">
      <c r="A1268" s="70">
        <f t="shared" si="299"/>
        <v>2.0000000000000018E-3</v>
      </c>
      <c r="B1268" s="5">
        <v>-1.0960000000000001</v>
      </c>
      <c r="C1268" s="75">
        <v>4.03</v>
      </c>
      <c r="D1268" s="75">
        <v>0.04</v>
      </c>
      <c r="G1268" s="20"/>
      <c r="H1268" s="85"/>
      <c r="I1268" s="21"/>
      <c r="U1268" s="20"/>
      <c r="V1268" s="20"/>
      <c r="W1268" s="21"/>
      <c r="X1268" s="21"/>
      <c r="Y1268" s="26"/>
      <c r="Z1268" s="26"/>
      <c r="AA1268" s="65"/>
      <c r="AI1268" s="20"/>
      <c r="AJ1268" s="20"/>
      <c r="AK1268" s="21"/>
    </row>
    <row r="1269" spans="1:37">
      <c r="A1269" s="70">
        <f t="shared" si="299"/>
        <v>2.0000000000000018E-3</v>
      </c>
      <c r="B1269" s="5">
        <v>-1.0940000000000001</v>
      </c>
      <c r="C1269" s="75">
        <v>4</v>
      </c>
      <c r="D1269" s="75">
        <v>0.06</v>
      </c>
      <c r="G1269" s="20"/>
      <c r="H1269" s="85"/>
      <c r="I1269" s="21"/>
      <c r="U1269" s="20"/>
      <c r="V1269" s="20"/>
      <c r="W1269" s="21"/>
      <c r="X1269" s="21"/>
      <c r="Y1269" s="26"/>
      <c r="Z1269" s="26"/>
      <c r="AA1269" s="65"/>
      <c r="AI1269" s="20"/>
      <c r="AJ1269" s="20"/>
      <c r="AK1269" s="21"/>
    </row>
    <row r="1270" spans="1:37">
      <c r="A1270" s="70">
        <f t="shared" si="299"/>
        <v>2.0000000000000018E-3</v>
      </c>
      <c r="B1270" s="5">
        <v>-1.0920000000000001</v>
      </c>
      <c r="C1270" s="75">
        <v>4.01</v>
      </c>
      <c r="D1270" s="75">
        <v>0.04</v>
      </c>
      <c r="G1270" s="20"/>
      <c r="H1270" s="85"/>
      <c r="I1270" s="21"/>
      <c r="U1270" s="20"/>
      <c r="V1270" s="20"/>
      <c r="W1270" s="21"/>
      <c r="X1270" s="21"/>
      <c r="Y1270" s="26"/>
      <c r="Z1270" s="26"/>
      <c r="AA1270" s="65"/>
      <c r="AI1270" s="20"/>
      <c r="AJ1270" s="20"/>
      <c r="AK1270" s="21"/>
    </row>
    <row r="1271" spans="1:37">
      <c r="A1271" s="70">
        <f t="shared" si="299"/>
        <v>2.0000000000000018E-3</v>
      </c>
      <c r="B1271" s="5">
        <v>-1.0900000000000001</v>
      </c>
      <c r="C1271" s="75">
        <v>3.95</v>
      </c>
      <c r="D1271" s="75">
        <v>0.05</v>
      </c>
      <c r="G1271" s="20"/>
      <c r="H1271" s="85"/>
      <c r="I1271" s="21"/>
      <c r="U1271" s="20"/>
      <c r="V1271" s="20"/>
      <c r="W1271" s="21"/>
      <c r="X1271" s="21"/>
      <c r="Y1271" s="26"/>
      <c r="Z1271" s="26"/>
      <c r="AA1271" s="65"/>
      <c r="AI1271" s="20"/>
      <c r="AJ1271" s="20"/>
      <c r="AK1271" s="21"/>
    </row>
    <row r="1272" spans="1:37">
      <c r="A1272" s="70">
        <f t="shared" si="299"/>
        <v>2.0000000000000018E-3</v>
      </c>
      <c r="B1272" s="5">
        <v>-1.0880000000000001</v>
      </c>
      <c r="C1272" s="75">
        <v>3.91</v>
      </c>
      <c r="D1272" s="75">
        <v>0.05</v>
      </c>
      <c r="G1272" s="20"/>
      <c r="H1272" s="85"/>
      <c r="I1272" s="21"/>
      <c r="U1272" s="20"/>
      <c r="V1272" s="20"/>
      <c r="W1272" s="21"/>
      <c r="X1272" s="21"/>
      <c r="Y1272" s="26"/>
      <c r="Z1272" s="26"/>
      <c r="AA1272" s="65"/>
      <c r="AI1272" s="20"/>
      <c r="AJ1272" s="20"/>
      <c r="AK1272" s="21"/>
    </row>
    <row r="1273" spans="1:37">
      <c r="A1273" s="70">
        <f t="shared" si="299"/>
        <v>2.0000000000000018E-3</v>
      </c>
      <c r="B1273" s="5">
        <v>-1.0860000000000001</v>
      </c>
      <c r="C1273" s="75">
        <v>3.89</v>
      </c>
      <c r="D1273" s="75">
        <v>0.04</v>
      </c>
      <c r="G1273" s="20"/>
      <c r="H1273" s="85"/>
      <c r="I1273" s="21"/>
      <c r="U1273" s="20"/>
      <c r="V1273" s="20"/>
      <c r="W1273" s="21"/>
      <c r="X1273" s="21"/>
      <c r="Y1273" s="26"/>
      <c r="Z1273" s="26"/>
      <c r="AA1273" s="65"/>
      <c r="AI1273" s="20"/>
      <c r="AJ1273" s="20"/>
      <c r="AK1273" s="21"/>
    </row>
    <row r="1274" spans="1:37">
      <c r="A1274" s="70">
        <f t="shared" si="299"/>
        <v>2.0000000000000018E-3</v>
      </c>
      <c r="B1274" s="5">
        <v>-1.0840000000000001</v>
      </c>
      <c r="C1274" s="75">
        <v>3.7</v>
      </c>
      <c r="D1274" s="75">
        <v>7.0000000000000007E-2</v>
      </c>
      <c r="G1274" s="20"/>
      <c r="H1274" s="85"/>
      <c r="I1274" s="21"/>
      <c r="U1274" s="20"/>
      <c r="V1274" s="20"/>
      <c r="W1274" s="21"/>
      <c r="X1274" s="21"/>
      <c r="Y1274" s="26"/>
      <c r="Z1274" s="26"/>
      <c r="AA1274" s="65"/>
      <c r="AI1274" s="20"/>
      <c r="AJ1274" s="20"/>
      <c r="AK1274" s="21"/>
    </row>
    <row r="1275" spans="1:37">
      <c r="A1275" s="70">
        <f t="shared" si="299"/>
        <v>2.0000000000000018E-3</v>
      </c>
      <c r="B1275" s="5">
        <v>-1.0820000000000001</v>
      </c>
      <c r="C1275" s="75">
        <v>3.81</v>
      </c>
      <c r="D1275" s="75">
        <v>0.06</v>
      </c>
      <c r="G1275" s="20"/>
      <c r="H1275" s="85"/>
      <c r="I1275" s="21"/>
      <c r="U1275" s="20"/>
      <c r="V1275" s="20"/>
      <c r="W1275" s="21"/>
      <c r="X1275" s="21"/>
      <c r="Y1275" s="26"/>
      <c r="Z1275" s="26"/>
      <c r="AA1275" s="65"/>
      <c r="AI1275" s="20"/>
      <c r="AJ1275" s="20"/>
      <c r="AK1275" s="21"/>
    </row>
    <row r="1276" spans="1:37">
      <c r="A1276" s="70">
        <f t="shared" si="299"/>
        <v>2.0000000000000018E-3</v>
      </c>
      <c r="B1276" s="5">
        <v>-1.08</v>
      </c>
      <c r="C1276" s="75">
        <v>3.61</v>
      </c>
      <c r="D1276" s="75">
        <v>0.04</v>
      </c>
      <c r="G1276" s="20"/>
      <c r="H1276" s="85"/>
      <c r="I1276" s="21"/>
      <c r="U1276" s="20"/>
      <c r="V1276" s="20"/>
      <c r="W1276" s="21"/>
      <c r="X1276" s="21"/>
      <c r="Y1276" s="26"/>
      <c r="Z1276" s="26"/>
      <c r="AA1276" s="65"/>
      <c r="AI1276" s="20"/>
      <c r="AJ1276" s="20"/>
      <c r="AK1276" s="21"/>
    </row>
    <row r="1277" spans="1:37">
      <c r="A1277" s="70">
        <f t="shared" si="299"/>
        <v>2.0000000000000018E-3</v>
      </c>
      <c r="B1277" s="5">
        <v>-1.0780000000000001</v>
      </c>
      <c r="C1277" s="75">
        <v>3.54</v>
      </c>
      <c r="D1277" s="75">
        <v>0.04</v>
      </c>
      <c r="G1277" s="20"/>
      <c r="H1277" s="85"/>
      <c r="I1277" s="21"/>
      <c r="U1277" s="20"/>
      <c r="V1277" s="20"/>
      <c r="W1277" s="21"/>
      <c r="X1277" s="21"/>
      <c r="Y1277" s="26"/>
      <c r="Z1277" s="26"/>
      <c r="AA1277" s="65"/>
      <c r="AI1277" s="20"/>
      <c r="AJ1277" s="20"/>
      <c r="AK1277" s="21"/>
    </row>
    <row r="1278" spans="1:37">
      <c r="A1278" s="70">
        <f t="shared" si="299"/>
        <v>2.0000000000000018E-3</v>
      </c>
      <c r="B1278" s="5">
        <v>-1.0760000000000001</v>
      </c>
      <c r="C1278" s="75">
        <v>3.48</v>
      </c>
      <c r="D1278" s="75">
        <v>0.06</v>
      </c>
      <c r="G1278" s="20"/>
      <c r="H1278" s="85"/>
      <c r="I1278" s="21"/>
      <c r="U1278" s="20"/>
      <c r="V1278" s="20"/>
      <c r="W1278" s="21"/>
      <c r="X1278" s="21"/>
      <c r="Y1278" s="26"/>
      <c r="Z1278" s="26"/>
      <c r="AA1278" s="65"/>
      <c r="AI1278" s="20"/>
      <c r="AJ1278" s="20"/>
      <c r="AK1278" s="21"/>
    </row>
    <row r="1279" spans="1:37">
      <c r="A1279" s="70">
        <f t="shared" si="299"/>
        <v>2.0000000000000018E-3</v>
      </c>
      <c r="B1279" s="5">
        <v>-1.0740000000000001</v>
      </c>
      <c r="C1279" s="75">
        <v>3.42</v>
      </c>
      <c r="D1279" s="75">
        <v>0.06</v>
      </c>
      <c r="G1279" s="20"/>
      <c r="H1279" s="85"/>
      <c r="I1279" s="21"/>
      <c r="U1279" s="20"/>
      <c r="V1279" s="20"/>
      <c r="W1279" s="21"/>
      <c r="X1279" s="21"/>
      <c r="Y1279" s="26"/>
      <c r="Z1279" s="26"/>
      <c r="AA1279" s="65"/>
      <c r="AI1279" s="20"/>
      <c r="AJ1279" s="20"/>
      <c r="AK1279" s="21"/>
    </row>
    <row r="1280" spans="1:37">
      <c r="A1280" s="70">
        <f t="shared" si="299"/>
        <v>2.0000000000000018E-3</v>
      </c>
      <c r="B1280" s="5">
        <v>-1.0720000000000001</v>
      </c>
      <c r="C1280" s="75">
        <v>3.21</v>
      </c>
      <c r="D1280" s="75">
        <v>0.08</v>
      </c>
      <c r="G1280" s="20"/>
      <c r="H1280" s="85"/>
      <c r="I1280" s="21"/>
      <c r="U1280" s="20"/>
      <c r="V1280" s="20"/>
      <c r="W1280" s="21"/>
      <c r="X1280" s="21"/>
      <c r="Y1280" s="26"/>
      <c r="Z1280" s="26"/>
      <c r="AA1280" s="65"/>
      <c r="AI1280" s="20"/>
      <c r="AJ1280" s="20"/>
      <c r="AK1280" s="21"/>
    </row>
    <row r="1281" spans="1:37">
      <c r="A1281" s="70">
        <f t="shared" si="299"/>
        <v>2.0000000000000018E-3</v>
      </c>
      <c r="B1281" s="5">
        <v>-1.07</v>
      </c>
      <c r="C1281" s="75">
        <v>3.34</v>
      </c>
      <c r="D1281" s="75">
        <v>0.05</v>
      </c>
      <c r="G1281" s="20"/>
      <c r="H1281" s="85"/>
      <c r="I1281" s="21"/>
      <c r="U1281" s="20"/>
      <c r="V1281" s="20"/>
      <c r="W1281" s="21"/>
      <c r="X1281" s="21"/>
      <c r="Y1281" s="26"/>
      <c r="Z1281" s="26"/>
      <c r="AA1281" s="65"/>
      <c r="AI1281" s="20"/>
      <c r="AJ1281" s="20"/>
      <c r="AK1281" s="21"/>
    </row>
    <row r="1282" spans="1:37">
      <c r="A1282" s="70">
        <f t="shared" si="299"/>
        <v>2.0000000000000018E-3</v>
      </c>
      <c r="B1282" s="5">
        <v>-1.0680000000000001</v>
      </c>
      <c r="C1282" s="75">
        <v>3.33</v>
      </c>
      <c r="D1282" s="75">
        <v>0.05</v>
      </c>
      <c r="G1282" s="20"/>
      <c r="H1282" s="85"/>
      <c r="I1282" s="21"/>
      <c r="U1282" s="20"/>
      <c r="V1282" s="20"/>
      <c r="W1282" s="21"/>
      <c r="X1282" s="21"/>
      <c r="Y1282" s="26"/>
      <c r="Z1282" s="26"/>
      <c r="AA1282" s="65"/>
      <c r="AI1282" s="20"/>
      <c r="AJ1282" s="20"/>
      <c r="AK1282" s="21"/>
    </row>
    <row r="1283" spans="1:37">
      <c r="A1283" s="70">
        <f t="shared" si="299"/>
        <v>2.0000000000000018E-3</v>
      </c>
      <c r="B1283" s="5">
        <v>-1.0660000000000001</v>
      </c>
      <c r="C1283" s="75">
        <v>3.48</v>
      </c>
      <c r="D1283" s="75">
        <v>0.05</v>
      </c>
      <c r="G1283" s="20"/>
      <c r="H1283" s="85"/>
      <c r="I1283" s="21"/>
      <c r="U1283" s="20"/>
      <c r="V1283" s="20"/>
      <c r="W1283" s="21"/>
      <c r="X1283" s="21"/>
      <c r="Y1283" s="26"/>
      <c r="Z1283" s="26"/>
      <c r="AA1283" s="65"/>
      <c r="AI1283" s="20"/>
      <c r="AJ1283" s="20"/>
      <c r="AK1283" s="21"/>
    </row>
    <row r="1284" spans="1:37">
      <c r="A1284" s="70">
        <f t="shared" ref="A1284:A1347" si="300">B1284-B1283</f>
        <v>2.0000000000000018E-3</v>
      </c>
      <c r="B1284" s="5">
        <v>-1.0640000000000001</v>
      </c>
      <c r="C1284" s="75">
        <v>3.66</v>
      </c>
      <c r="D1284" s="75">
        <v>7.0000000000000007E-2</v>
      </c>
      <c r="G1284" s="20"/>
      <c r="H1284" s="85"/>
      <c r="I1284" s="21"/>
      <c r="U1284" s="20"/>
      <c r="V1284" s="20"/>
      <c r="W1284" s="21"/>
      <c r="X1284" s="21"/>
      <c r="Y1284" s="26"/>
      <c r="Z1284" s="26"/>
      <c r="AA1284" s="65"/>
      <c r="AI1284" s="20"/>
      <c r="AJ1284" s="20"/>
      <c r="AK1284" s="21"/>
    </row>
    <row r="1285" spans="1:37">
      <c r="A1285" s="70">
        <f t="shared" si="300"/>
        <v>2.0000000000000018E-3</v>
      </c>
      <c r="B1285" s="5">
        <v>-1.0620000000000001</v>
      </c>
      <c r="C1285" s="75">
        <v>3.94</v>
      </c>
      <c r="D1285" s="75">
        <v>0.06</v>
      </c>
      <c r="G1285" s="20"/>
      <c r="H1285" s="85"/>
      <c r="I1285" s="21"/>
      <c r="U1285" s="20"/>
      <c r="V1285" s="20"/>
      <c r="W1285" s="21"/>
      <c r="X1285" s="21"/>
      <c r="Y1285" s="26"/>
      <c r="Z1285" s="26"/>
      <c r="AA1285" s="65"/>
      <c r="AI1285" s="20"/>
      <c r="AJ1285" s="20"/>
      <c r="AK1285" s="21"/>
    </row>
    <row r="1286" spans="1:37">
      <c r="A1286" s="70">
        <f t="shared" si="300"/>
        <v>2.0000000000000018E-3</v>
      </c>
      <c r="B1286" s="5">
        <v>-1.06</v>
      </c>
      <c r="C1286" s="75">
        <v>4.08</v>
      </c>
      <c r="D1286" s="75">
        <v>0.04</v>
      </c>
      <c r="G1286" s="20"/>
      <c r="H1286" s="85"/>
      <c r="I1286" s="21"/>
      <c r="U1286" s="20"/>
      <c r="V1286" s="20"/>
      <c r="W1286" s="21"/>
      <c r="X1286" s="21"/>
      <c r="Y1286" s="26"/>
      <c r="Z1286" s="26"/>
      <c r="AA1286" s="65"/>
      <c r="AI1286" s="20"/>
      <c r="AJ1286" s="20"/>
      <c r="AK1286" s="21"/>
    </row>
    <row r="1287" spans="1:37">
      <c r="A1287" s="70">
        <f t="shared" si="300"/>
        <v>2.0000000000000018E-3</v>
      </c>
      <c r="B1287" s="5">
        <v>-1.0580000000000001</v>
      </c>
      <c r="C1287" s="75">
        <v>4.2300000000000004</v>
      </c>
      <c r="D1287" s="75">
        <v>0.06</v>
      </c>
      <c r="G1287" s="20"/>
      <c r="H1287" s="85"/>
      <c r="I1287" s="21"/>
      <c r="U1287" s="20"/>
      <c r="V1287" s="20"/>
      <c r="W1287" s="21"/>
      <c r="X1287" s="21"/>
      <c r="Y1287" s="26"/>
      <c r="Z1287" s="26"/>
      <c r="AA1287" s="65"/>
      <c r="AI1287" s="20"/>
      <c r="AJ1287" s="20"/>
      <c r="AK1287" s="21"/>
    </row>
    <row r="1288" spans="1:37">
      <c r="A1288" s="70">
        <f t="shared" si="300"/>
        <v>2.0000000000000018E-3</v>
      </c>
      <c r="B1288" s="5">
        <v>-1.056</v>
      </c>
      <c r="C1288" s="75">
        <v>4.12</v>
      </c>
      <c r="D1288" s="75">
        <v>0.06</v>
      </c>
      <c r="G1288" s="20"/>
      <c r="H1288" s="85"/>
      <c r="I1288" s="21"/>
      <c r="U1288" s="20"/>
      <c r="V1288" s="20"/>
      <c r="W1288" s="21"/>
      <c r="X1288" s="21"/>
      <c r="Y1288" s="26"/>
      <c r="Z1288" s="26"/>
      <c r="AA1288" s="65"/>
      <c r="AI1288" s="20"/>
      <c r="AJ1288" s="20"/>
      <c r="AK1288" s="21"/>
    </row>
    <row r="1289" spans="1:37">
      <c r="A1289" s="70">
        <f t="shared" si="300"/>
        <v>2.0000000000000018E-3</v>
      </c>
      <c r="B1289" s="5">
        <v>-1.054</v>
      </c>
      <c r="C1289" s="75">
        <v>4.25</v>
      </c>
      <c r="D1289" s="75">
        <v>0.06</v>
      </c>
      <c r="G1289" s="20"/>
      <c r="H1289" s="85"/>
      <c r="I1289" s="21"/>
      <c r="U1289" s="20"/>
      <c r="V1289" s="20"/>
      <c r="W1289" s="21"/>
      <c r="X1289" s="21"/>
      <c r="Y1289" s="26"/>
      <c r="Z1289" s="26"/>
      <c r="AA1289" s="65"/>
      <c r="AI1289" s="20"/>
      <c r="AJ1289" s="20"/>
      <c r="AK1289" s="21"/>
    </row>
    <row r="1290" spans="1:37">
      <c r="A1290" s="70">
        <f t="shared" si="300"/>
        <v>2.0000000000000018E-3</v>
      </c>
      <c r="B1290" s="5">
        <v>-1.052</v>
      </c>
      <c r="C1290" s="75">
        <v>4.2699999999999996</v>
      </c>
      <c r="D1290" s="75">
        <v>0.06</v>
      </c>
      <c r="G1290" s="20"/>
      <c r="H1290" s="85"/>
      <c r="I1290" s="21"/>
      <c r="U1290" s="20"/>
      <c r="V1290" s="20"/>
      <c r="W1290" s="21"/>
      <c r="X1290" s="21"/>
      <c r="Y1290" s="26"/>
      <c r="Z1290" s="26"/>
      <c r="AA1290" s="65"/>
      <c r="AI1290" s="20"/>
      <c r="AJ1290" s="20"/>
      <c r="AK1290" s="21"/>
    </row>
    <row r="1291" spans="1:37">
      <c r="A1291" s="70">
        <f t="shared" si="300"/>
        <v>2.0000000000000018E-3</v>
      </c>
      <c r="B1291" s="5">
        <v>-1.05</v>
      </c>
      <c r="C1291" s="75">
        <v>4.18</v>
      </c>
      <c r="D1291" s="75">
        <v>0.05</v>
      </c>
      <c r="G1291" s="20"/>
      <c r="H1291" s="85"/>
      <c r="I1291" s="21"/>
      <c r="U1291" s="20"/>
      <c r="V1291" s="20"/>
      <c r="W1291" s="21"/>
      <c r="X1291" s="21"/>
      <c r="Y1291" s="26"/>
      <c r="Z1291" s="26"/>
      <c r="AA1291" s="65"/>
      <c r="AI1291" s="20"/>
      <c r="AJ1291" s="20"/>
      <c r="AK1291" s="21"/>
    </row>
    <row r="1292" spans="1:37">
      <c r="A1292" s="70">
        <f t="shared" si="300"/>
        <v>2.0000000000000018E-3</v>
      </c>
      <c r="B1292" s="5">
        <v>-1.048</v>
      </c>
      <c r="C1292" s="75">
        <v>4.29</v>
      </c>
      <c r="D1292" s="75">
        <v>7.0000000000000007E-2</v>
      </c>
      <c r="G1292" s="20"/>
      <c r="H1292" s="85"/>
      <c r="I1292" s="21"/>
      <c r="U1292" s="20"/>
      <c r="V1292" s="20"/>
      <c r="W1292" s="21"/>
      <c r="X1292" s="21"/>
      <c r="Y1292" s="26"/>
      <c r="Z1292" s="26"/>
      <c r="AA1292" s="65"/>
      <c r="AI1292" s="20"/>
      <c r="AJ1292" s="20"/>
      <c r="AK1292" s="21"/>
    </row>
    <row r="1293" spans="1:37">
      <c r="A1293" s="70">
        <f t="shared" si="300"/>
        <v>2.0000000000000018E-3</v>
      </c>
      <c r="B1293" s="5">
        <v>-1.046</v>
      </c>
      <c r="C1293" s="75">
        <v>4.22</v>
      </c>
      <c r="D1293" s="75">
        <v>0.06</v>
      </c>
      <c r="G1293" s="20"/>
      <c r="H1293" s="85"/>
      <c r="I1293" s="21"/>
      <c r="U1293" s="20"/>
      <c r="V1293" s="20"/>
      <c r="W1293" s="21"/>
      <c r="X1293" s="21"/>
      <c r="Y1293" s="26"/>
      <c r="Z1293" s="26"/>
      <c r="AA1293" s="65"/>
      <c r="AI1293" s="20"/>
      <c r="AJ1293" s="20"/>
      <c r="AK1293" s="21"/>
    </row>
    <row r="1294" spans="1:37">
      <c r="A1294" s="70">
        <f t="shared" si="300"/>
        <v>2.0000000000000018E-3</v>
      </c>
      <c r="B1294" s="5">
        <v>-1.044</v>
      </c>
      <c r="C1294" s="75">
        <v>4.38</v>
      </c>
      <c r="D1294" s="75">
        <v>0.06</v>
      </c>
      <c r="G1294" s="20"/>
      <c r="H1294" s="85"/>
      <c r="I1294" s="21"/>
      <c r="U1294" s="20"/>
      <c r="V1294" s="20"/>
      <c r="W1294" s="21"/>
      <c r="X1294" s="21"/>
      <c r="Y1294" s="26"/>
      <c r="Z1294" s="26"/>
      <c r="AA1294" s="65"/>
      <c r="AI1294" s="20"/>
      <c r="AJ1294" s="20"/>
      <c r="AK1294" s="21"/>
    </row>
    <row r="1295" spans="1:37">
      <c r="A1295" s="70">
        <f t="shared" si="300"/>
        <v>2.0000000000000018E-3</v>
      </c>
      <c r="B1295" s="5">
        <v>-1.042</v>
      </c>
      <c r="C1295" s="75">
        <v>4.2300000000000004</v>
      </c>
      <c r="D1295" s="75">
        <v>0.09</v>
      </c>
      <c r="G1295" s="20"/>
      <c r="H1295" s="85"/>
      <c r="I1295" s="21"/>
      <c r="U1295" s="20"/>
      <c r="V1295" s="20"/>
      <c r="W1295" s="21"/>
      <c r="X1295" s="21"/>
      <c r="Y1295" s="26"/>
      <c r="Z1295" s="26"/>
      <c r="AA1295" s="65"/>
      <c r="AI1295" s="20"/>
      <c r="AJ1295" s="20"/>
      <c r="AK1295" s="21"/>
    </row>
    <row r="1296" spans="1:37">
      <c r="A1296" s="70">
        <f t="shared" si="300"/>
        <v>2.0000000000000018E-3</v>
      </c>
      <c r="B1296" s="5">
        <v>-1.04</v>
      </c>
      <c r="C1296" s="75">
        <v>4.33</v>
      </c>
      <c r="D1296" s="75">
        <v>0.08</v>
      </c>
      <c r="G1296" s="20"/>
      <c r="H1296" s="85"/>
      <c r="I1296" s="21"/>
      <c r="U1296" s="20"/>
      <c r="V1296" s="20"/>
      <c r="W1296" s="21"/>
      <c r="X1296" s="21"/>
      <c r="Y1296" s="26"/>
      <c r="Z1296" s="26"/>
      <c r="AA1296" s="65"/>
      <c r="AI1296" s="20"/>
      <c r="AJ1296" s="20"/>
      <c r="AK1296" s="21"/>
    </row>
    <row r="1297" spans="1:37">
      <c r="A1297" s="70">
        <f t="shared" si="300"/>
        <v>2.0000000000000018E-3</v>
      </c>
      <c r="B1297" s="5">
        <v>-1.038</v>
      </c>
      <c r="C1297" s="75">
        <v>4.54</v>
      </c>
      <c r="D1297" s="75">
        <v>0.09</v>
      </c>
      <c r="G1297" s="20"/>
      <c r="H1297" s="85"/>
      <c r="I1297" s="21"/>
      <c r="U1297" s="20"/>
      <c r="V1297" s="20"/>
      <c r="W1297" s="21"/>
      <c r="X1297" s="21"/>
      <c r="Y1297" s="26"/>
      <c r="Z1297" s="26"/>
      <c r="AA1297" s="65"/>
      <c r="AI1297" s="20"/>
      <c r="AJ1297" s="20"/>
      <c r="AK1297" s="21"/>
    </row>
    <row r="1298" spans="1:37">
      <c r="A1298" s="70">
        <f t="shared" si="300"/>
        <v>2.0000000000000018E-3</v>
      </c>
      <c r="B1298" s="5">
        <v>-1.036</v>
      </c>
      <c r="C1298" s="75">
        <v>4.33</v>
      </c>
      <c r="D1298" s="75">
        <v>7.0000000000000007E-2</v>
      </c>
      <c r="G1298" s="20"/>
      <c r="H1298" s="85"/>
      <c r="I1298" s="21"/>
      <c r="U1298" s="20"/>
      <c r="V1298" s="20"/>
      <c r="W1298" s="21"/>
      <c r="X1298" s="21"/>
      <c r="Y1298" s="26"/>
      <c r="Z1298" s="26"/>
      <c r="AA1298" s="65"/>
      <c r="AI1298" s="20"/>
      <c r="AJ1298" s="20"/>
      <c r="AK1298" s="21"/>
    </row>
    <row r="1299" spans="1:37">
      <c r="A1299" s="70">
        <f t="shared" si="300"/>
        <v>2.0000000000000018E-3</v>
      </c>
      <c r="B1299" s="5">
        <v>-1.034</v>
      </c>
      <c r="C1299" s="75">
        <v>4.3600000000000003</v>
      </c>
      <c r="D1299" s="75">
        <v>0.05</v>
      </c>
      <c r="G1299" s="20"/>
      <c r="H1299" s="85"/>
      <c r="I1299" s="21"/>
      <c r="U1299" s="20"/>
      <c r="V1299" s="20"/>
      <c r="W1299" s="21"/>
      <c r="X1299" s="21"/>
      <c r="Y1299" s="26"/>
      <c r="Z1299" s="26"/>
      <c r="AA1299" s="65"/>
      <c r="AI1299" s="20"/>
      <c r="AJ1299" s="20"/>
      <c r="AK1299" s="21"/>
    </row>
    <row r="1300" spans="1:37">
      <c r="A1300" s="70">
        <f t="shared" si="300"/>
        <v>2.0000000000000018E-3</v>
      </c>
      <c r="B1300" s="5">
        <v>-1.032</v>
      </c>
      <c r="C1300" s="75">
        <v>4.08</v>
      </c>
      <c r="D1300" s="75">
        <v>0.04</v>
      </c>
      <c r="G1300" s="20"/>
      <c r="H1300" s="85"/>
      <c r="I1300" s="21"/>
      <c r="U1300" s="20"/>
      <c r="V1300" s="20"/>
      <c r="W1300" s="21"/>
      <c r="X1300" s="21"/>
      <c r="Y1300" s="26"/>
      <c r="Z1300" s="26"/>
      <c r="AA1300" s="65"/>
      <c r="AI1300" s="20"/>
      <c r="AJ1300" s="20"/>
      <c r="AK1300" s="21"/>
    </row>
    <row r="1301" spans="1:37">
      <c r="A1301" s="70">
        <f t="shared" si="300"/>
        <v>2.0000000000000018E-3</v>
      </c>
      <c r="B1301" s="5">
        <v>-1.03</v>
      </c>
      <c r="C1301" s="75">
        <v>3.95</v>
      </c>
      <c r="D1301" s="75">
        <v>0.08</v>
      </c>
      <c r="G1301" s="20"/>
      <c r="H1301" s="85"/>
      <c r="I1301" s="21"/>
      <c r="U1301" s="20"/>
      <c r="V1301" s="20"/>
      <c r="W1301" s="21"/>
      <c r="X1301" s="21"/>
      <c r="Y1301" s="26"/>
      <c r="Z1301" s="26"/>
      <c r="AA1301" s="65"/>
      <c r="AI1301" s="20"/>
      <c r="AJ1301" s="20"/>
      <c r="AK1301" s="21"/>
    </row>
    <row r="1302" spans="1:37">
      <c r="A1302" s="70">
        <f t="shared" si="300"/>
        <v>2.0000000000000018E-3</v>
      </c>
      <c r="B1302" s="5">
        <v>-1.028</v>
      </c>
      <c r="C1302" s="75">
        <v>3.84</v>
      </c>
      <c r="D1302" s="75">
        <v>0.06</v>
      </c>
      <c r="G1302" s="20"/>
      <c r="H1302" s="85"/>
      <c r="I1302" s="21"/>
      <c r="U1302" s="20"/>
      <c r="V1302" s="20"/>
      <c r="W1302" s="21"/>
      <c r="X1302" s="21"/>
      <c r="Y1302" s="26"/>
      <c r="Z1302" s="26"/>
      <c r="AA1302" s="65"/>
      <c r="AI1302" s="20"/>
      <c r="AJ1302" s="20"/>
      <c r="AK1302" s="21"/>
    </row>
    <row r="1303" spans="1:37">
      <c r="A1303" s="70">
        <f t="shared" si="300"/>
        <v>2.0000000000000018E-3</v>
      </c>
      <c r="B1303" s="5">
        <v>-1.026</v>
      </c>
      <c r="C1303" s="75">
        <v>3.87</v>
      </c>
      <c r="D1303" s="75">
        <v>0.06</v>
      </c>
      <c r="G1303" s="20"/>
      <c r="H1303" s="85"/>
      <c r="I1303" s="21"/>
      <c r="U1303" s="20"/>
      <c r="V1303" s="20"/>
      <c r="W1303" s="21"/>
      <c r="X1303" s="21"/>
      <c r="Y1303" s="26"/>
      <c r="Z1303" s="26"/>
      <c r="AA1303" s="65"/>
      <c r="AI1303" s="20"/>
      <c r="AJ1303" s="20"/>
      <c r="AK1303" s="21"/>
    </row>
    <row r="1304" spans="1:37">
      <c r="A1304" s="70">
        <f t="shared" si="300"/>
        <v>2.0000000000000018E-3</v>
      </c>
      <c r="B1304" s="5">
        <v>-1.024</v>
      </c>
      <c r="C1304" s="75">
        <v>3.64</v>
      </c>
      <c r="D1304" s="75">
        <v>0.05</v>
      </c>
      <c r="G1304" s="20"/>
      <c r="H1304" s="85"/>
      <c r="I1304" s="21"/>
      <c r="U1304" s="20"/>
      <c r="V1304" s="20"/>
      <c r="W1304" s="21"/>
      <c r="X1304" s="21"/>
      <c r="Y1304" s="26"/>
      <c r="Z1304" s="26"/>
      <c r="AA1304" s="65"/>
      <c r="AI1304" s="20"/>
      <c r="AJ1304" s="20"/>
      <c r="AK1304" s="21"/>
    </row>
    <row r="1305" spans="1:37">
      <c r="A1305" s="70">
        <f t="shared" si="300"/>
        <v>2.0000000000000018E-3</v>
      </c>
      <c r="B1305" s="5">
        <v>-1.022</v>
      </c>
      <c r="C1305" s="75">
        <v>3.57</v>
      </c>
      <c r="D1305" s="75">
        <v>0.08</v>
      </c>
      <c r="G1305" s="20"/>
      <c r="H1305" s="85"/>
      <c r="I1305" s="21"/>
      <c r="U1305" s="20"/>
      <c r="V1305" s="20"/>
      <c r="W1305" s="21"/>
      <c r="X1305" s="21"/>
      <c r="Y1305" s="26"/>
      <c r="Z1305" s="26"/>
      <c r="AA1305" s="65"/>
      <c r="AI1305" s="20"/>
      <c r="AJ1305" s="20"/>
      <c r="AK1305" s="21"/>
    </row>
    <row r="1306" spans="1:37">
      <c r="A1306" s="70">
        <f t="shared" si="300"/>
        <v>2.0000000000000018E-3</v>
      </c>
      <c r="B1306" s="5">
        <v>-1.02</v>
      </c>
      <c r="C1306" s="75">
        <v>3.83</v>
      </c>
      <c r="D1306" s="75">
        <v>0.05</v>
      </c>
      <c r="G1306" s="20"/>
      <c r="H1306" s="85"/>
      <c r="I1306" s="21"/>
      <c r="U1306" s="20"/>
      <c r="V1306" s="20"/>
      <c r="W1306" s="21"/>
      <c r="X1306" s="21"/>
      <c r="Y1306" s="26"/>
      <c r="Z1306" s="26"/>
      <c r="AA1306" s="65"/>
      <c r="AI1306" s="20"/>
      <c r="AJ1306" s="20"/>
      <c r="AK1306" s="21"/>
    </row>
    <row r="1307" spans="1:37">
      <c r="A1307" s="70">
        <f t="shared" si="300"/>
        <v>2.0000000000000018E-3</v>
      </c>
      <c r="B1307" s="5">
        <v>-1.018</v>
      </c>
      <c r="C1307" s="75">
        <v>3.78</v>
      </c>
      <c r="D1307" s="75">
        <v>0.04</v>
      </c>
      <c r="G1307" s="20"/>
      <c r="H1307" s="85"/>
      <c r="I1307" s="21"/>
      <c r="U1307" s="20"/>
      <c r="V1307" s="20"/>
      <c r="W1307" s="21"/>
      <c r="X1307" s="21"/>
      <c r="Y1307" s="26"/>
      <c r="Z1307" s="26"/>
      <c r="AA1307" s="65"/>
      <c r="AI1307" s="20"/>
      <c r="AJ1307" s="20"/>
      <c r="AK1307" s="21"/>
    </row>
    <row r="1308" spans="1:37">
      <c r="A1308" s="70">
        <f t="shared" si="300"/>
        <v>2.0000000000000018E-3</v>
      </c>
      <c r="B1308" s="5">
        <v>-1.016</v>
      </c>
      <c r="C1308" s="75">
        <v>3.73</v>
      </c>
      <c r="D1308" s="75">
        <v>0.05</v>
      </c>
      <c r="G1308" s="20"/>
      <c r="H1308" s="85"/>
      <c r="I1308" s="21"/>
      <c r="U1308" s="20"/>
      <c r="V1308" s="20"/>
      <c r="W1308" s="21"/>
      <c r="X1308" s="21"/>
      <c r="Y1308" s="26"/>
      <c r="Z1308" s="26"/>
      <c r="AA1308" s="65"/>
      <c r="AI1308" s="20"/>
      <c r="AJ1308" s="20"/>
      <c r="AK1308" s="21"/>
    </row>
    <row r="1309" spans="1:37">
      <c r="A1309" s="70">
        <f t="shared" si="300"/>
        <v>2.0000000000000018E-3</v>
      </c>
      <c r="B1309" s="5">
        <v>-1.014</v>
      </c>
      <c r="C1309" s="75">
        <v>3.99</v>
      </c>
      <c r="D1309" s="75">
        <v>0.06</v>
      </c>
      <c r="G1309" s="20"/>
      <c r="H1309" s="85"/>
      <c r="I1309" s="21"/>
      <c r="U1309" s="20"/>
      <c r="V1309" s="20"/>
      <c r="W1309" s="21"/>
      <c r="X1309" s="21"/>
      <c r="Y1309" s="26"/>
      <c r="Z1309" s="26"/>
      <c r="AA1309" s="65"/>
      <c r="AI1309" s="20"/>
      <c r="AJ1309" s="20"/>
      <c r="AK1309" s="21"/>
    </row>
    <row r="1310" spans="1:37">
      <c r="A1310" s="70">
        <f t="shared" si="300"/>
        <v>2.0000000000000018E-3</v>
      </c>
      <c r="B1310" s="5">
        <v>-1.012</v>
      </c>
      <c r="C1310" s="75">
        <v>4.13</v>
      </c>
      <c r="D1310" s="75">
        <v>7.0000000000000007E-2</v>
      </c>
      <c r="G1310" s="20"/>
      <c r="H1310" s="85"/>
      <c r="I1310" s="21"/>
      <c r="U1310" s="20"/>
      <c r="V1310" s="20"/>
      <c r="W1310" s="21"/>
      <c r="X1310" s="21"/>
      <c r="Y1310" s="26"/>
      <c r="Z1310" s="26"/>
      <c r="AA1310" s="65"/>
      <c r="AI1310" s="20"/>
      <c r="AJ1310" s="20"/>
      <c r="AK1310" s="21"/>
    </row>
    <row r="1311" spans="1:37">
      <c r="A1311" s="70">
        <f t="shared" si="300"/>
        <v>2.0000000000000018E-3</v>
      </c>
      <c r="B1311" s="5">
        <v>-1.01</v>
      </c>
      <c r="C1311" s="75">
        <v>4.12</v>
      </c>
      <c r="D1311" s="75">
        <v>0.06</v>
      </c>
      <c r="G1311" s="20"/>
      <c r="H1311" s="85"/>
      <c r="I1311" s="21"/>
      <c r="U1311" s="20"/>
      <c r="V1311" s="20"/>
      <c r="W1311" s="21"/>
      <c r="X1311" s="21"/>
      <c r="Y1311" s="26"/>
      <c r="Z1311" s="26"/>
      <c r="AA1311" s="65"/>
      <c r="AI1311" s="20"/>
      <c r="AJ1311" s="20"/>
      <c r="AK1311" s="21"/>
    </row>
    <row r="1312" spans="1:37">
      <c r="A1312" s="70">
        <f t="shared" si="300"/>
        <v>2.0000000000000018E-3</v>
      </c>
      <c r="B1312" s="5">
        <v>-1.008</v>
      </c>
      <c r="C1312" s="75">
        <v>4.22</v>
      </c>
      <c r="D1312" s="75">
        <v>0.05</v>
      </c>
      <c r="G1312" s="20"/>
      <c r="H1312" s="85"/>
      <c r="I1312" s="21"/>
      <c r="U1312" s="20"/>
      <c r="V1312" s="20"/>
      <c r="W1312" s="21"/>
      <c r="X1312" s="21"/>
      <c r="Y1312" s="26"/>
      <c r="Z1312" s="26"/>
      <c r="AA1312" s="65"/>
      <c r="AI1312" s="20"/>
      <c r="AJ1312" s="20"/>
      <c r="AK1312" s="21"/>
    </row>
    <row r="1313" spans="1:37">
      <c r="A1313" s="70">
        <f t="shared" si="300"/>
        <v>2.0000000000000018E-3</v>
      </c>
      <c r="B1313" s="5">
        <v>-1.006</v>
      </c>
      <c r="C1313" s="75">
        <v>4.22</v>
      </c>
      <c r="D1313" s="75">
        <v>7.0000000000000007E-2</v>
      </c>
      <c r="G1313" s="20"/>
      <c r="H1313" s="85"/>
      <c r="I1313" s="21"/>
      <c r="U1313" s="20"/>
      <c r="V1313" s="20"/>
      <c r="W1313" s="21"/>
      <c r="X1313" s="21"/>
      <c r="Y1313" s="26"/>
      <c r="Z1313" s="26"/>
      <c r="AA1313" s="65"/>
      <c r="AI1313" s="20"/>
      <c r="AJ1313" s="20"/>
      <c r="AK1313" s="21"/>
    </row>
    <row r="1314" spans="1:37">
      <c r="A1314" s="70">
        <f t="shared" si="300"/>
        <v>2.0000000000000018E-3</v>
      </c>
      <c r="B1314" s="5">
        <v>-1.004</v>
      </c>
      <c r="C1314" s="75">
        <v>4.28</v>
      </c>
      <c r="D1314" s="75">
        <v>0.08</v>
      </c>
      <c r="G1314" s="20"/>
      <c r="H1314" s="85"/>
      <c r="I1314" s="21"/>
      <c r="U1314" s="20"/>
      <c r="V1314" s="20"/>
      <c r="W1314" s="21"/>
      <c r="X1314" s="21"/>
      <c r="Y1314" s="26"/>
      <c r="Z1314" s="26"/>
      <c r="AA1314" s="65"/>
      <c r="AI1314" s="20"/>
      <c r="AJ1314" s="20"/>
      <c r="AK1314" s="21"/>
    </row>
    <row r="1315" spans="1:37">
      <c r="A1315" s="70">
        <f t="shared" si="300"/>
        <v>2.0000000000000018E-3</v>
      </c>
      <c r="B1315" s="5">
        <v>-1.002</v>
      </c>
      <c r="C1315" s="75">
        <v>4.1500000000000004</v>
      </c>
      <c r="D1315" s="75">
        <v>7.0000000000000007E-2</v>
      </c>
      <c r="G1315" s="20"/>
      <c r="H1315" s="85"/>
      <c r="I1315" s="21"/>
      <c r="U1315" s="20"/>
      <c r="V1315" s="20"/>
      <c r="W1315" s="21"/>
      <c r="X1315" s="21"/>
      <c r="Y1315" s="26"/>
      <c r="Z1315" s="26"/>
      <c r="AA1315" s="65"/>
      <c r="AI1315" s="20"/>
      <c r="AJ1315" s="20"/>
      <c r="AK1315" s="21"/>
    </row>
    <row r="1316" spans="1:37">
      <c r="A1316" s="70">
        <f t="shared" si="300"/>
        <v>2.0000000000000018E-3</v>
      </c>
      <c r="B1316" s="5">
        <v>-1</v>
      </c>
      <c r="C1316" s="75">
        <v>3.94</v>
      </c>
      <c r="D1316" s="75">
        <v>0.06</v>
      </c>
      <c r="G1316" s="20"/>
      <c r="H1316" s="85"/>
      <c r="I1316" s="21"/>
      <c r="U1316" s="20"/>
      <c r="V1316" s="20"/>
      <c r="W1316" s="21"/>
      <c r="X1316" s="21"/>
      <c r="Y1316" s="26"/>
      <c r="Z1316" s="26"/>
      <c r="AA1316" s="65"/>
      <c r="AI1316" s="20"/>
      <c r="AJ1316" s="20"/>
      <c r="AK1316" s="21"/>
    </row>
    <row r="1317" spans="1:37">
      <c r="A1317" s="70">
        <f t="shared" si="300"/>
        <v>2.0000000000000018E-3</v>
      </c>
      <c r="B1317" s="5">
        <v>-0.998</v>
      </c>
      <c r="C1317" s="75">
        <v>3.84</v>
      </c>
      <c r="D1317" s="75">
        <v>0.04</v>
      </c>
      <c r="G1317" s="20"/>
      <c r="H1317" s="85"/>
      <c r="I1317" s="21"/>
      <c r="U1317" s="20"/>
      <c r="V1317" s="20"/>
      <c r="W1317" s="21"/>
      <c r="X1317" s="21"/>
      <c r="Y1317" s="26"/>
      <c r="Z1317" s="26"/>
      <c r="AA1317" s="65"/>
      <c r="AI1317" s="20"/>
      <c r="AJ1317" s="20"/>
      <c r="AK1317" s="21"/>
    </row>
    <row r="1318" spans="1:37">
      <c r="A1318" s="70">
        <f t="shared" si="300"/>
        <v>2.0000000000000018E-3</v>
      </c>
      <c r="B1318" s="5">
        <v>-0.996</v>
      </c>
      <c r="C1318" s="75">
        <v>3.84</v>
      </c>
      <c r="D1318" s="75">
        <v>0.06</v>
      </c>
      <c r="G1318" s="20"/>
      <c r="H1318" s="85"/>
      <c r="I1318" s="21"/>
      <c r="U1318" s="20"/>
      <c r="V1318" s="20"/>
      <c r="W1318" s="21"/>
      <c r="X1318" s="21"/>
      <c r="Y1318" s="26"/>
      <c r="Z1318" s="26"/>
      <c r="AA1318" s="65"/>
      <c r="AI1318" s="20"/>
      <c r="AJ1318" s="20"/>
      <c r="AK1318" s="21"/>
    </row>
    <row r="1319" spans="1:37">
      <c r="A1319" s="70">
        <f t="shared" si="300"/>
        <v>2.0000000000000018E-3</v>
      </c>
      <c r="B1319" s="5">
        <v>-0.99399999999999999</v>
      </c>
      <c r="C1319" s="75">
        <v>3.94</v>
      </c>
      <c r="D1319" s="75">
        <v>0.05</v>
      </c>
      <c r="G1319" s="20"/>
      <c r="H1319" s="85"/>
      <c r="I1319" s="21"/>
      <c r="U1319" s="20"/>
      <c r="V1319" s="20"/>
      <c r="W1319" s="21"/>
      <c r="X1319" s="21"/>
      <c r="Y1319" s="26"/>
      <c r="Z1319" s="26"/>
      <c r="AA1319" s="65"/>
      <c r="AI1319" s="20"/>
      <c r="AJ1319" s="20"/>
      <c r="AK1319" s="21"/>
    </row>
    <row r="1320" spans="1:37">
      <c r="A1320" s="70">
        <f t="shared" si="300"/>
        <v>2.0000000000000018E-3</v>
      </c>
      <c r="B1320" s="5">
        <v>-0.99199999999999999</v>
      </c>
      <c r="C1320" s="75">
        <v>4.0599999999999996</v>
      </c>
      <c r="D1320" s="75">
        <v>0.06</v>
      </c>
      <c r="G1320" s="20"/>
      <c r="H1320" s="85"/>
      <c r="I1320" s="21"/>
      <c r="U1320" s="20"/>
      <c r="V1320" s="20"/>
      <c r="W1320" s="21"/>
      <c r="X1320" s="21"/>
      <c r="Y1320" s="26"/>
      <c r="Z1320" s="26"/>
      <c r="AA1320" s="65"/>
      <c r="AI1320" s="20"/>
      <c r="AJ1320" s="20"/>
      <c r="AK1320" s="21"/>
    </row>
    <row r="1321" spans="1:37">
      <c r="A1321" s="70">
        <f t="shared" si="300"/>
        <v>2.0000000000000018E-3</v>
      </c>
      <c r="B1321" s="5">
        <v>-0.99</v>
      </c>
      <c r="C1321" s="75">
        <v>4.1100000000000003</v>
      </c>
      <c r="D1321" s="75">
        <v>0.05</v>
      </c>
      <c r="G1321" s="20"/>
      <c r="H1321" s="85"/>
      <c r="I1321" s="21"/>
      <c r="U1321" s="20"/>
      <c r="V1321" s="20"/>
      <c r="W1321" s="21"/>
      <c r="X1321" s="21"/>
      <c r="Y1321" s="26"/>
      <c r="Z1321" s="26"/>
      <c r="AA1321" s="65"/>
      <c r="AI1321" s="20"/>
      <c r="AJ1321" s="20"/>
      <c r="AK1321" s="21"/>
    </row>
    <row r="1322" spans="1:37">
      <c r="A1322" s="70">
        <f t="shared" si="300"/>
        <v>2.0000000000000018E-3</v>
      </c>
      <c r="B1322" s="5">
        <v>-0.98799999999999999</v>
      </c>
      <c r="C1322" s="75">
        <v>4.21</v>
      </c>
      <c r="D1322" s="75">
        <v>7.0000000000000007E-2</v>
      </c>
      <c r="G1322" s="20"/>
      <c r="H1322" s="85"/>
      <c r="I1322" s="21"/>
      <c r="U1322" s="20"/>
      <c r="V1322" s="20"/>
      <c r="W1322" s="21"/>
      <c r="X1322" s="21"/>
      <c r="Y1322" s="26"/>
      <c r="Z1322" s="26"/>
      <c r="AA1322" s="65"/>
      <c r="AI1322" s="20"/>
      <c r="AJ1322" s="20"/>
      <c r="AK1322" s="21"/>
    </row>
    <row r="1323" spans="1:37">
      <c r="A1323" s="70">
        <f t="shared" si="300"/>
        <v>2.0000000000000018E-3</v>
      </c>
      <c r="B1323" s="5">
        <v>-0.98599999999999999</v>
      </c>
      <c r="C1323" s="75">
        <v>4.24</v>
      </c>
      <c r="D1323" s="75">
        <v>7.0000000000000007E-2</v>
      </c>
      <c r="G1323" s="20"/>
      <c r="H1323" s="85"/>
      <c r="I1323" s="21"/>
      <c r="U1323" s="20"/>
      <c r="V1323" s="20"/>
      <c r="W1323" s="21"/>
      <c r="X1323" s="21"/>
      <c r="Y1323" s="26"/>
      <c r="Z1323" s="26"/>
      <c r="AA1323" s="65"/>
      <c r="AI1323" s="20"/>
      <c r="AJ1323" s="20"/>
      <c r="AK1323" s="21"/>
    </row>
    <row r="1324" spans="1:37">
      <c r="A1324" s="70">
        <f t="shared" si="300"/>
        <v>2.0000000000000018E-3</v>
      </c>
      <c r="B1324" s="5">
        <v>-0.98399999999999999</v>
      </c>
      <c r="C1324" s="75">
        <v>4.1500000000000004</v>
      </c>
      <c r="D1324" s="75">
        <v>0.06</v>
      </c>
      <c r="G1324" s="20"/>
      <c r="H1324" s="85"/>
      <c r="I1324" s="21"/>
      <c r="U1324" s="20"/>
      <c r="V1324" s="20"/>
      <c r="W1324" s="21"/>
      <c r="X1324" s="21"/>
      <c r="Y1324" s="26"/>
      <c r="Z1324" s="26"/>
      <c r="AA1324" s="65"/>
      <c r="AI1324" s="20"/>
      <c r="AJ1324" s="20"/>
      <c r="AK1324" s="21"/>
    </row>
    <row r="1325" spans="1:37">
      <c r="A1325" s="70">
        <f t="shared" si="300"/>
        <v>2.0000000000000018E-3</v>
      </c>
      <c r="B1325" s="5">
        <v>-0.98199999999999998</v>
      </c>
      <c r="C1325" s="75">
        <v>3.99</v>
      </c>
      <c r="D1325" s="75">
        <v>7.0000000000000007E-2</v>
      </c>
      <c r="G1325" s="20"/>
      <c r="H1325" s="85"/>
      <c r="I1325" s="21"/>
      <c r="U1325" s="20"/>
      <c r="V1325" s="20"/>
      <c r="W1325" s="21"/>
      <c r="X1325" s="21"/>
      <c r="Y1325" s="26"/>
      <c r="Z1325" s="26"/>
      <c r="AA1325" s="65"/>
      <c r="AI1325" s="20"/>
      <c r="AJ1325" s="20"/>
      <c r="AK1325" s="21"/>
    </row>
    <row r="1326" spans="1:37">
      <c r="A1326" s="70">
        <f t="shared" si="300"/>
        <v>2.0000000000000018E-3</v>
      </c>
      <c r="B1326" s="5">
        <v>-0.98</v>
      </c>
      <c r="C1326" s="75">
        <v>3.76</v>
      </c>
      <c r="D1326" s="75">
        <v>0.06</v>
      </c>
      <c r="G1326" s="20"/>
      <c r="H1326" s="85"/>
      <c r="I1326" s="21"/>
      <c r="U1326" s="20"/>
      <c r="V1326" s="20"/>
      <c r="W1326" s="21"/>
      <c r="X1326" s="21"/>
      <c r="Y1326" s="26"/>
      <c r="Z1326" s="26"/>
      <c r="AA1326" s="65"/>
      <c r="AI1326" s="20"/>
      <c r="AJ1326" s="20"/>
      <c r="AK1326" s="21"/>
    </row>
    <row r="1327" spans="1:37">
      <c r="A1327" s="70">
        <f t="shared" si="300"/>
        <v>2.0000000000000018E-3</v>
      </c>
      <c r="B1327" s="5">
        <v>-0.97799999999999998</v>
      </c>
      <c r="C1327" s="75">
        <v>3.72</v>
      </c>
      <c r="D1327" s="75">
        <v>0.05</v>
      </c>
      <c r="G1327" s="20"/>
      <c r="H1327" s="85"/>
      <c r="I1327" s="21"/>
      <c r="U1327" s="20"/>
      <c r="V1327" s="20"/>
      <c r="W1327" s="21"/>
      <c r="X1327" s="21"/>
      <c r="Y1327" s="26"/>
      <c r="Z1327" s="26"/>
      <c r="AA1327" s="65"/>
      <c r="AI1327" s="20"/>
      <c r="AJ1327" s="20"/>
      <c r="AK1327" s="21"/>
    </row>
    <row r="1328" spans="1:37">
      <c r="A1328" s="70">
        <f t="shared" si="300"/>
        <v>2.0000000000000018E-3</v>
      </c>
      <c r="B1328" s="5">
        <v>-0.97599999999999998</v>
      </c>
      <c r="C1328" s="75">
        <v>3.77</v>
      </c>
      <c r="D1328" s="75">
        <v>0.06</v>
      </c>
      <c r="G1328" s="20"/>
      <c r="H1328" s="85"/>
      <c r="I1328" s="21"/>
      <c r="U1328" s="20"/>
      <c r="V1328" s="20"/>
      <c r="W1328" s="21"/>
      <c r="X1328" s="21"/>
      <c r="Y1328" s="26"/>
      <c r="Z1328" s="26"/>
      <c r="AA1328" s="65"/>
      <c r="AI1328" s="20"/>
      <c r="AJ1328" s="20"/>
      <c r="AK1328" s="21"/>
    </row>
    <row r="1329" spans="1:37">
      <c r="A1329" s="70">
        <f t="shared" si="300"/>
        <v>2.0000000000000018E-3</v>
      </c>
      <c r="B1329" s="5">
        <v>-0.97399999999999998</v>
      </c>
      <c r="C1329" s="75">
        <v>3.87</v>
      </c>
      <c r="D1329" s="75">
        <v>0.05</v>
      </c>
      <c r="G1329" s="20"/>
      <c r="H1329" s="85"/>
      <c r="I1329" s="21"/>
      <c r="U1329" s="20"/>
      <c r="V1329" s="20"/>
      <c r="W1329" s="21"/>
      <c r="X1329" s="21"/>
      <c r="Y1329" s="26"/>
      <c r="Z1329" s="26"/>
      <c r="AA1329" s="65"/>
      <c r="AI1329" s="20"/>
      <c r="AJ1329" s="20"/>
      <c r="AK1329" s="21"/>
    </row>
    <row r="1330" spans="1:37">
      <c r="A1330" s="70">
        <f t="shared" si="300"/>
        <v>2.0000000000000018E-3</v>
      </c>
      <c r="B1330" s="5">
        <v>-0.97199999999999998</v>
      </c>
      <c r="C1330" s="75">
        <v>3.98</v>
      </c>
      <c r="D1330" s="75">
        <v>0.06</v>
      </c>
      <c r="G1330" s="20"/>
      <c r="H1330" s="85"/>
      <c r="I1330" s="21"/>
      <c r="U1330" s="20"/>
      <c r="V1330" s="20"/>
      <c r="W1330" s="21"/>
      <c r="X1330" s="21"/>
      <c r="Y1330" s="26"/>
      <c r="Z1330" s="26"/>
      <c r="AA1330" s="65"/>
      <c r="AI1330" s="20"/>
      <c r="AJ1330" s="20"/>
      <c r="AK1330" s="21"/>
    </row>
    <row r="1331" spans="1:37">
      <c r="A1331" s="70">
        <f t="shared" si="300"/>
        <v>2.0000000000000018E-3</v>
      </c>
      <c r="B1331" s="5">
        <v>-0.97</v>
      </c>
      <c r="C1331" s="75">
        <v>4.09</v>
      </c>
      <c r="D1331" s="75">
        <v>0.05</v>
      </c>
      <c r="G1331" s="20"/>
      <c r="H1331" s="85"/>
      <c r="I1331" s="21"/>
      <c r="U1331" s="20"/>
      <c r="V1331" s="20"/>
      <c r="W1331" s="21"/>
      <c r="X1331" s="21"/>
      <c r="Y1331" s="26"/>
      <c r="Z1331" s="26"/>
      <c r="AA1331" s="65"/>
      <c r="AI1331" s="20"/>
      <c r="AJ1331" s="20"/>
      <c r="AK1331" s="21"/>
    </row>
    <row r="1332" spans="1:37">
      <c r="A1332" s="70">
        <f t="shared" si="300"/>
        <v>2.0000000000000018E-3</v>
      </c>
      <c r="B1332" s="5">
        <v>-0.96799999999999997</v>
      </c>
      <c r="C1332" s="75">
        <v>4.21</v>
      </c>
      <c r="D1332" s="75">
        <v>0.06</v>
      </c>
      <c r="G1332" s="20"/>
      <c r="H1332" s="85"/>
      <c r="I1332" s="21"/>
      <c r="U1332" s="20"/>
      <c r="V1332" s="20"/>
      <c r="W1332" s="21"/>
      <c r="X1332" s="21"/>
      <c r="Y1332" s="26"/>
      <c r="Z1332" s="26"/>
      <c r="AA1332" s="65"/>
      <c r="AI1332" s="20"/>
      <c r="AJ1332" s="20"/>
      <c r="AK1332" s="21"/>
    </row>
    <row r="1333" spans="1:37">
      <c r="A1333" s="70">
        <f t="shared" si="300"/>
        <v>2.0000000000000018E-3</v>
      </c>
      <c r="B1333" s="5">
        <v>-0.96599999999999997</v>
      </c>
      <c r="C1333" s="75">
        <v>4.3</v>
      </c>
      <c r="D1333" s="75">
        <v>0.05</v>
      </c>
      <c r="G1333" s="20"/>
      <c r="H1333" s="85"/>
      <c r="I1333" s="21"/>
      <c r="U1333" s="20"/>
      <c r="V1333" s="20"/>
      <c r="W1333" s="21"/>
      <c r="X1333" s="21"/>
      <c r="Y1333" s="26"/>
      <c r="Z1333" s="26"/>
      <c r="AA1333" s="65"/>
      <c r="AI1333" s="20"/>
      <c r="AJ1333" s="20"/>
      <c r="AK1333" s="21"/>
    </row>
    <row r="1334" spans="1:37">
      <c r="A1334" s="70">
        <f t="shared" si="300"/>
        <v>2.0000000000000018E-3</v>
      </c>
      <c r="B1334" s="5">
        <v>-0.96399999999999997</v>
      </c>
      <c r="C1334" s="75">
        <v>4.58</v>
      </c>
      <c r="D1334" s="75">
        <v>0.08</v>
      </c>
      <c r="G1334" s="20"/>
      <c r="H1334" s="85"/>
      <c r="I1334" s="21"/>
      <c r="U1334" s="20"/>
      <c r="V1334" s="20"/>
      <c r="W1334" s="21"/>
      <c r="X1334" s="21"/>
      <c r="Y1334" s="26"/>
      <c r="Z1334" s="26"/>
      <c r="AA1334" s="65"/>
      <c r="AI1334" s="20"/>
      <c r="AJ1334" s="20"/>
      <c r="AK1334" s="21"/>
    </row>
    <row r="1335" spans="1:37">
      <c r="A1335" s="70">
        <f t="shared" si="300"/>
        <v>2.0000000000000018E-3</v>
      </c>
      <c r="B1335" s="5">
        <v>-0.96199999999999997</v>
      </c>
      <c r="C1335" s="75">
        <v>4.42</v>
      </c>
      <c r="D1335" s="75">
        <v>0.06</v>
      </c>
      <c r="G1335" s="20"/>
      <c r="H1335" s="85"/>
      <c r="I1335" s="21"/>
      <c r="U1335" s="20"/>
      <c r="V1335" s="20"/>
      <c r="W1335" s="21"/>
      <c r="X1335" s="21"/>
      <c r="Y1335" s="26"/>
      <c r="Z1335" s="26"/>
      <c r="AA1335" s="65"/>
      <c r="AI1335" s="20"/>
      <c r="AJ1335" s="20"/>
      <c r="AK1335" s="21"/>
    </row>
    <row r="1336" spans="1:37">
      <c r="A1336" s="70">
        <f t="shared" si="300"/>
        <v>2.0000000000000018E-3</v>
      </c>
      <c r="B1336" s="5">
        <v>-0.96</v>
      </c>
      <c r="C1336" s="75">
        <v>4.16</v>
      </c>
      <c r="D1336" s="75">
        <v>0.08</v>
      </c>
      <c r="G1336" s="20"/>
      <c r="H1336" s="85"/>
      <c r="I1336" s="21"/>
      <c r="U1336" s="20"/>
      <c r="V1336" s="20"/>
      <c r="W1336" s="21"/>
      <c r="X1336" s="21"/>
      <c r="Y1336" s="26"/>
      <c r="Z1336" s="26"/>
      <c r="AA1336" s="65"/>
      <c r="AI1336" s="20"/>
      <c r="AJ1336" s="20"/>
      <c r="AK1336" s="21"/>
    </row>
    <row r="1337" spans="1:37">
      <c r="A1337" s="70">
        <f t="shared" si="300"/>
        <v>2.0000000000000018E-3</v>
      </c>
      <c r="B1337" s="5">
        <v>-0.95799999999999996</v>
      </c>
      <c r="C1337" s="75">
        <v>3.73</v>
      </c>
      <c r="D1337" s="75">
        <v>0.08</v>
      </c>
      <c r="G1337" s="20"/>
      <c r="H1337" s="85"/>
      <c r="I1337" s="21"/>
      <c r="U1337" s="20"/>
      <c r="V1337" s="20"/>
      <c r="W1337" s="21"/>
      <c r="X1337" s="21"/>
      <c r="Y1337" s="26"/>
      <c r="Z1337" s="26"/>
      <c r="AA1337" s="65"/>
      <c r="AI1337" s="20"/>
      <c r="AJ1337" s="20"/>
      <c r="AK1337" s="21"/>
    </row>
    <row r="1338" spans="1:37">
      <c r="A1338" s="70">
        <f t="shared" si="300"/>
        <v>2.0000000000000018E-3</v>
      </c>
      <c r="B1338" s="5">
        <v>-0.95599999999999996</v>
      </c>
      <c r="C1338" s="75">
        <v>3.33</v>
      </c>
      <c r="D1338" s="75">
        <v>0.05</v>
      </c>
      <c r="G1338" s="20"/>
      <c r="H1338" s="85"/>
      <c r="I1338" s="21"/>
      <c r="U1338" s="20"/>
      <c r="V1338" s="20"/>
      <c r="W1338" s="21"/>
      <c r="X1338" s="21"/>
      <c r="Y1338" s="26"/>
      <c r="Z1338" s="26"/>
      <c r="AA1338" s="65"/>
      <c r="AI1338" s="20"/>
      <c r="AJ1338" s="20"/>
      <c r="AK1338" s="21"/>
    </row>
    <row r="1339" spans="1:37">
      <c r="A1339" s="70">
        <f t="shared" si="300"/>
        <v>2.0000000000000018E-3</v>
      </c>
      <c r="B1339" s="5">
        <v>-0.95399999999999996</v>
      </c>
      <c r="C1339" s="75">
        <v>3.39</v>
      </c>
      <c r="D1339" s="75">
        <v>7.0000000000000007E-2</v>
      </c>
      <c r="G1339" s="20"/>
      <c r="H1339" s="85"/>
      <c r="I1339" s="21"/>
      <c r="U1339" s="20"/>
      <c r="V1339" s="20"/>
      <c r="W1339" s="21"/>
      <c r="X1339" s="21"/>
      <c r="Y1339" s="26"/>
      <c r="Z1339" s="26"/>
      <c r="AA1339" s="65"/>
      <c r="AI1339" s="20"/>
      <c r="AJ1339" s="20"/>
      <c r="AK1339" s="21"/>
    </row>
    <row r="1340" spans="1:37">
      <c r="A1340" s="70">
        <f t="shared" si="300"/>
        <v>2.0000000000000018E-3</v>
      </c>
      <c r="B1340" s="5">
        <v>-0.95199999999999996</v>
      </c>
      <c r="C1340" s="75">
        <v>3.3</v>
      </c>
      <c r="D1340" s="75">
        <v>0.04</v>
      </c>
      <c r="G1340" s="20"/>
      <c r="H1340" s="85"/>
      <c r="I1340" s="21"/>
      <c r="U1340" s="20"/>
      <c r="V1340" s="20"/>
      <c r="W1340" s="21"/>
      <c r="X1340" s="21"/>
      <c r="Y1340" s="26"/>
      <c r="Z1340" s="26"/>
      <c r="AA1340" s="65"/>
      <c r="AI1340" s="20"/>
      <c r="AJ1340" s="20"/>
      <c r="AK1340" s="21"/>
    </row>
    <row r="1341" spans="1:37">
      <c r="A1341" s="70">
        <f t="shared" si="300"/>
        <v>2.0000000000000018E-3</v>
      </c>
      <c r="B1341" s="5">
        <v>-0.95</v>
      </c>
      <c r="C1341" s="75">
        <v>3.44</v>
      </c>
      <c r="D1341" s="75">
        <v>0.04</v>
      </c>
      <c r="G1341" s="20"/>
      <c r="H1341" s="85"/>
      <c r="I1341" s="21"/>
      <c r="U1341" s="20"/>
      <c r="V1341" s="20"/>
      <c r="W1341" s="21"/>
      <c r="X1341" s="21"/>
      <c r="Y1341" s="26"/>
      <c r="Z1341" s="26"/>
      <c r="AA1341" s="65"/>
      <c r="AI1341" s="20"/>
      <c r="AJ1341" s="20"/>
      <c r="AK1341" s="21"/>
    </row>
    <row r="1342" spans="1:37">
      <c r="A1342" s="70">
        <f t="shared" si="300"/>
        <v>2.0000000000000018E-3</v>
      </c>
      <c r="B1342" s="5">
        <v>-0.94799999999999995</v>
      </c>
      <c r="C1342" s="75">
        <v>3.48</v>
      </c>
      <c r="D1342" s="75">
        <v>0.05</v>
      </c>
      <c r="G1342" s="20"/>
      <c r="H1342" s="85"/>
      <c r="I1342" s="21"/>
      <c r="U1342" s="20"/>
      <c r="V1342" s="20"/>
      <c r="W1342" s="21"/>
      <c r="X1342" s="21"/>
      <c r="Y1342" s="26"/>
      <c r="Z1342" s="26"/>
      <c r="AA1342" s="65"/>
      <c r="AI1342" s="20"/>
      <c r="AJ1342" s="20"/>
      <c r="AK1342" s="21"/>
    </row>
    <row r="1343" spans="1:37">
      <c r="A1343" s="70">
        <f t="shared" si="300"/>
        <v>2.0000000000000018E-3</v>
      </c>
      <c r="B1343" s="5">
        <v>-0.94599999999999995</v>
      </c>
      <c r="C1343" s="75">
        <v>3.63</v>
      </c>
      <c r="D1343" s="75">
        <v>0.06</v>
      </c>
      <c r="G1343" s="20"/>
      <c r="H1343" s="85"/>
      <c r="I1343" s="21"/>
      <c r="U1343" s="20"/>
      <c r="V1343" s="20"/>
      <c r="W1343" s="21"/>
      <c r="X1343" s="21"/>
      <c r="Y1343" s="26"/>
      <c r="Z1343" s="26"/>
      <c r="AA1343" s="65"/>
      <c r="AI1343" s="20"/>
      <c r="AJ1343" s="20"/>
      <c r="AK1343" s="21"/>
    </row>
    <row r="1344" spans="1:37">
      <c r="A1344" s="70">
        <f t="shared" si="300"/>
        <v>2.0000000000000018E-3</v>
      </c>
      <c r="B1344" s="5">
        <v>-0.94399999999999995</v>
      </c>
      <c r="C1344" s="75">
        <v>3.57</v>
      </c>
      <c r="D1344" s="75">
        <v>0.04</v>
      </c>
      <c r="G1344" s="20"/>
      <c r="H1344" s="85"/>
      <c r="I1344" s="21"/>
      <c r="U1344" s="20"/>
      <c r="V1344" s="20"/>
      <c r="W1344" s="21"/>
      <c r="X1344" s="21"/>
      <c r="Y1344" s="26"/>
      <c r="Z1344" s="26"/>
      <c r="AA1344" s="65"/>
      <c r="AI1344" s="20"/>
      <c r="AJ1344" s="20"/>
      <c r="AK1344" s="21"/>
    </row>
    <row r="1345" spans="1:37">
      <c r="A1345" s="70">
        <f t="shared" si="300"/>
        <v>2.0000000000000018E-3</v>
      </c>
      <c r="B1345" s="5">
        <v>-0.94199999999999995</v>
      </c>
      <c r="C1345" s="75">
        <v>3.69</v>
      </c>
      <c r="D1345" s="75">
        <v>0.04</v>
      </c>
      <c r="G1345" s="20"/>
      <c r="H1345" s="85"/>
      <c r="I1345" s="21"/>
      <c r="U1345" s="20"/>
      <c r="V1345" s="20"/>
      <c r="W1345" s="21"/>
      <c r="X1345" s="21"/>
      <c r="Y1345" s="26"/>
      <c r="Z1345" s="26"/>
      <c r="AA1345" s="65"/>
      <c r="AI1345" s="20"/>
      <c r="AJ1345" s="20"/>
      <c r="AK1345" s="21"/>
    </row>
    <row r="1346" spans="1:37">
      <c r="A1346" s="70">
        <f t="shared" si="300"/>
        <v>2.0000000000000018E-3</v>
      </c>
      <c r="B1346" s="5">
        <v>-0.94</v>
      </c>
      <c r="C1346" s="75">
        <v>3.89</v>
      </c>
      <c r="D1346" s="75">
        <v>0.04</v>
      </c>
      <c r="G1346" s="20"/>
      <c r="H1346" s="85"/>
      <c r="I1346" s="21"/>
      <c r="U1346" s="20"/>
      <c r="V1346" s="20"/>
      <c r="W1346" s="21"/>
      <c r="X1346" s="21"/>
      <c r="Y1346" s="26"/>
      <c r="Z1346" s="26"/>
      <c r="AA1346" s="65"/>
      <c r="AI1346" s="20"/>
      <c r="AJ1346" s="20"/>
      <c r="AK1346" s="21"/>
    </row>
    <row r="1347" spans="1:37">
      <c r="A1347" s="70">
        <f t="shared" si="300"/>
        <v>2.0000000000000018E-3</v>
      </c>
      <c r="B1347" s="5">
        <v>-0.93799999999999994</v>
      </c>
      <c r="C1347" s="75">
        <v>3.86</v>
      </c>
      <c r="D1347" s="75">
        <v>0.04</v>
      </c>
      <c r="G1347" s="20"/>
      <c r="H1347" s="85"/>
      <c r="I1347" s="21"/>
      <c r="U1347" s="20"/>
      <c r="V1347" s="20"/>
      <c r="W1347" s="21"/>
      <c r="X1347" s="21"/>
      <c r="Y1347" s="26"/>
      <c r="Z1347" s="26"/>
      <c r="AA1347" s="65"/>
      <c r="AI1347" s="20"/>
      <c r="AJ1347" s="20"/>
      <c r="AK1347" s="21"/>
    </row>
    <row r="1348" spans="1:37">
      <c r="A1348" s="70">
        <f t="shared" ref="A1348:A1411" si="301">B1348-B1347</f>
        <v>1.9999999999998908E-3</v>
      </c>
      <c r="B1348" s="5">
        <v>-0.93600000000000005</v>
      </c>
      <c r="C1348" s="75">
        <v>4.0199999999999996</v>
      </c>
      <c r="D1348" s="75">
        <v>0.05</v>
      </c>
      <c r="G1348" s="20"/>
      <c r="H1348" s="85"/>
      <c r="I1348" s="21"/>
      <c r="U1348" s="20"/>
      <c r="V1348" s="20"/>
      <c r="W1348" s="21"/>
      <c r="X1348" s="21"/>
      <c r="Y1348" s="26"/>
      <c r="Z1348" s="26"/>
      <c r="AA1348" s="65"/>
      <c r="AI1348" s="20"/>
      <c r="AJ1348" s="20"/>
      <c r="AK1348" s="21"/>
    </row>
    <row r="1349" spans="1:37">
      <c r="A1349" s="70">
        <f t="shared" si="301"/>
        <v>2.0000000000000018E-3</v>
      </c>
      <c r="B1349" s="5">
        <v>-0.93400000000000005</v>
      </c>
      <c r="C1349" s="75">
        <v>3.98</v>
      </c>
      <c r="D1349" s="75">
        <v>0.06</v>
      </c>
      <c r="G1349" s="20"/>
      <c r="H1349" s="85"/>
      <c r="I1349" s="21"/>
      <c r="U1349" s="20"/>
      <c r="V1349" s="20"/>
      <c r="W1349" s="21"/>
      <c r="X1349" s="21"/>
      <c r="Y1349" s="26"/>
      <c r="Z1349" s="26"/>
      <c r="AA1349" s="65"/>
      <c r="AI1349" s="20"/>
      <c r="AJ1349" s="20"/>
      <c r="AK1349" s="21"/>
    </row>
    <row r="1350" spans="1:37">
      <c r="A1350" s="70">
        <f t="shared" si="301"/>
        <v>2.0000000000000018E-3</v>
      </c>
      <c r="B1350" s="5">
        <v>-0.93200000000000005</v>
      </c>
      <c r="C1350" s="75">
        <v>4.07</v>
      </c>
      <c r="D1350" s="75">
        <v>0.05</v>
      </c>
      <c r="G1350" s="20"/>
      <c r="H1350" s="85"/>
      <c r="I1350" s="21"/>
      <c r="U1350" s="20"/>
      <c r="V1350" s="20"/>
      <c r="W1350" s="21"/>
      <c r="X1350" s="21"/>
      <c r="Y1350" s="26"/>
      <c r="Z1350" s="26"/>
      <c r="AA1350" s="65"/>
      <c r="AI1350" s="20"/>
      <c r="AJ1350" s="20"/>
      <c r="AK1350" s="21"/>
    </row>
    <row r="1351" spans="1:37">
      <c r="A1351" s="70">
        <f t="shared" si="301"/>
        <v>2.0000000000000018E-3</v>
      </c>
      <c r="B1351" s="5">
        <v>-0.93</v>
      </c>
      <c r="C1351" s="75">
        <v>4.0999999999999996</v>
      </c>
      <c r="D1351" s="75">
        <v>0.05</v>
      </c>
      <c r="G1351" s="20"/>
      <c r="H1351" s="85"/>
      <c r="I1351" s="21"/>
      <c r="U1351" s="20"/>
      <c r="V1351" s="20"/>
      <c r="W1351" s="21"/>
      <c r="X1351" s="21"/>
      <c r="Y1351" s="26"/>
      <c r="Z1351" s="26"/>
      <c r="AA1351" s="65"/>
      <c r="AI1351" s="20"/>
      <c r="AJ1351" s="20"/>
      <c r="AK1351" s="21"/>
    </row>
    <row r="1352" spans="1:37">
      <c r="A1352" s="70">
        <f t="shared" si="301"/>
        <v>2.0000000000000018E-3</v>
      </c>
      <c r="B1352" s="5">
        <v>-0.92800000000000005</v>
      </c>
      <c r="C1352" s="75">
        <v>4.26</v>
      </c>
      <c r="D1352" s="75">
        <v>0.05</v>
      </c>
      <c r="G1352" s="20"/>
      <c r="H1352" s="85"/>
      <c r="I1352" s="21"/>
      <c r="U1352" s="20"/>
      <c r="V1352" s="20"/>
      <c r="W1352" s="21"/>
      <c r="X1352" s="21"/>
      <c r="Y1352" s="26"/>
      <c r="Z1352" s="26"/>
      <c r="AA1352" s="65"/>
      <c r="AI1352" s="20"/>
      <c r="AJ1352" s="20"/>
      <c r="AK1352" s="21"/>
    </row>
    <row r="1353" spans="1:37">
      <c r="A1353" s="70">
        <f t="shared" si="301"/>
        <v>2.0000000000000018E-3</v>
      </c>
      <c r="B1353" s="5">
        <v>-0.92600000000000005</v>
      </c>
      <c r="C1353" s="75">
        <v>4.38</v>
      </c>
      <c r="D1353" s="75">
        <v>0.04</v>
      </c>
      <c r="G1353" s="20"/>
      <c r="H1353" s="85"/>
      <c r="I1353" s="21"/>
      <c r="U1353" s="20"/>
      <c r="V1353" s="20"/>
      <c r="W1353" s="21"/>
      <c r="X1353" s="21"/>
      <c r="Y1353" s="26"/>
      <c r="Z1353" s="26"/>
      <c r="AA1353" s="65"/>
      <c r="AI1353" s="20"/>
      <c r="AJ1353" s="20"/>
      <c r="AK1353" s="21"/>
    </row>
    <row r="1354" spans="1:37">
      <c r="A1354" s="70">
        <f t="shared" si="301"/>
        <v>2.0000000000000018E-3</v>
      </c>
      <c r="B1354" s="5">
        <v>-0.92400000000000004</v>
      </c>
      <c r="C1354" s="75">
        <v>4.43</v>
      </c>
      <c r="D1354" s="75">
        <v>0.06</v>
      </c>
      <c r="G1354" s="20"/>
      <c r="H1354" s="85"/>
      <c r="I1354" s="21"/>
      <c r="U1354" s="20"/>
      <c r="V1354" s="20"/>
      <c r="W1354" s="21"/>
      <c r="X1354" s="21"/>
      <c r="Y1354" s="26"/>
      <c r="Z1354" s="26"/>
      <c r="AA1354" s="65"/>
      <c r="AI1354" s="20"/>
      <c r="AJ1354" s="20"/>
      <c r="AK1354" s="21"/>
    </row>
    <row r="1355" spans="1:37">
      <c r="A1355" s="70">
        <f t="shared" si="301"/>
        <v>2.0000000000000018E-3</v>
      </c>
      <c r="B1355" s="5">
        <v>-0.92200000000000004</v>
      </c>
      <c r="C1355" s="75">
        <v>4.55</v>
      </c>
      <c r="D1355" s="75">
        <v>0.06</v>
      </c>
      <c r="G1355" s="20"/>
      <c r="H1355" s="85"/>
      <c r="I1355" s="21"/>
      <c r="U1355" s="20"/>
      <c r="V1355" s="20"/>
      <c r="W1355" s="21"/>
      <c r="X1355" s="21"/>
      <c r="Y1355" s="26"/>
      <c r="Z1355" s="26"/>
      <c r="AA1355" s="65"/>
      <c r="AI1355" s="20"/>
      <c r="AJ1355" s="20"/>
      <c r="AK1355" s="21"/>
    </row>
    <row r="1356" spans="1:37">
      <c r="A1356" s="70">
        <f t="shared" si="301"/>
        <v>2.0000000000000018E-3</v>
      </c>
      <c r="B1356" s="5">
        <v>-0.92</v>
      </c>
      <c r="C1356" s="75">
        <v>4.51</v>
      </c>
      <c r="D1356" s="75">
        <v>0.06</v>
      </c>
      <c r="G1356" s="20"/>
      <c r="H1356" s="85"/>
      <c r="I1356" s="21"/>
      <c r="U1356" s="20"/>
      <c r="V1356" s="20"/>
      <c r="W1356" s="21"/>
      <c r="X1356" s="21"/>
      <c r="Y1356" s="26"/>
      <c r="Z1356" s="26"/>
      <c r="AA1356" s="65"/>
      <c r="AI1356" s="20"/>
      <c r="AJ1356" s="20"/>
      <c r="AK1356" s="21"/>
    </row>
    <row r="1357" spans="1:37">
      <c r="A1357" s="70">
        <f t="shared" si="301"/>
        <v>2.0000000000000018E-3</v>
      </c>
      <c r="B1357" s="5">
        <v>-0.91800000000000004</v>
      </c>
      <c r="C1357" s="75">
        <v>4.37</v>
      </c>
      <c r="D1357" s="75">
        <v>0.06</v>
      </c>
      <c r="G1357" s="20"/>
      <c r="H1357" s="85"/>
      <c r="I1357" s="21"/>
      <c r="U1357" s="20"/>
      <c r="V1357" s="20"/>
      <c r="W1357" s="21"/>
      <c r="X1357" s="21"/>
      <c r="Y1357" s="26"/>
      <c r="Z1357" s="26"/>
      <c r="AA1357" s="65"/>
      <c r="AI1357" s="20"/>
      <c r="AJ1357" s="20"/>
      <c r="AK1357" s="21"/>
    </row>
    <row r="1358" spans="1:37">
      <c r="A1358" s="70">
        <f t="shared" si="301"/>
        <v>2.0000000000000018E-3</v>
      </c>
      <c r="B1358" s="5">
        <v>-0.91600000000000004</v>
      </c>
      <c r="C1358" s="75">
        <v>4.0599999999999996</v>
      </c>
      <c r="D1358" s="75">
        <v>0.06</v>
      </c>
      <c r="G1358" s="20"/>
      <c r="H1358" s="85"/>
      <c r="I1358" s="21"/>
      <c r="U1358" s="20"/>
      <c r="V1358" s="20"/>
      <c r="W1358" s="21"/>
      <c r="X1358" s="21"/>
      <c r="Y1358" s="26"/>
      <c r="Z1358" s="26"/>
      <c r="AA1358" s="65"/>
      <c r="AI1358" s="20"/>
      <c r="AJ1358" s="20"/>
      <c r="AK1358" s="21"/>
    </row>
    <row r="1359" spans="1:37">
      <c r="A1359" s="70">
        <f t="shared" si="301"/>
        <v>2.0000000000000018E-3</v>
      </c>
      <c r="B1359" s="5">
        <v>-0.91400000000000003</v>
      </c>
      <c r="C1359" s="75">
        <v>4.03</v>
      </c>
      <c r="D1359" s="75">
        <v>0.05</v>
      </c>
      <c r="G1359" s="20"/>
      <c r="H1359" s="85"/>
      <c r="I1359" s="21"/>
      <c r="U1359" s="20"/>
      <c r="V1359" s="20"/>
      <c r="W1359" s="21"/>
      <c r="X1359" s="21"/>
      <c r="Y1359" s="26"/>
      <c r="Z1359" s="26"/>
      <c r="AA1359" s="65"/>
      <c r="AI1359" s="20"/>
      <c r="AJ1359" s="20"/>
      <c r="AK1359" s="21"/>
    </row>
    <row r="1360" spans="1:37">
      <c r="A1360" s="70">
        <f t="shared" si="301"/>
        <v>2.0000000000000018E-3</v>
      </c>
      <c r="B1360" s="5">
        <v>-0.91200000000000003</v>
      </c>
      <c r="C1360" s="75">
        <v>4.09</v>
      </c>
      <c r="D1360" s="75">
        <v>0.04</v>
      </c>
      <c r="G1360" s="20"/>
      <c r="H1360" s="85"/>
      <c r="I1360" s="21"/>
      <c r="U1360" s="20"/>
      <c r="V1360" s="20"/>
      <c r="W1360" s="21"/>
      <c r="X1360" s="21"/>
      <c r="Y1360" s="26"/>
      <c r="Z1360" s="26"/>
      <c r="AA1360" s="65"/>
      <c r="AI1360" s="20"/>
      <c r="AJ1360" s="20"/>
      <c r="AK1360" s="21"/>
    </row>
    <row r="1361" spans="1:37">
      <c r="A1361" s="70">
        <f t="shared" si="301"/>
        <v>2.0000000000000018E-3</v>
      </c>
      <c r="B1361" s="5">
        <v>-0.91</v>
      </c>
      <c r="C1361" s="75">
        <v>3.99</v>
      </c>
      <c r="D1361" s="75">
        <v>0.05</v>
      </c>
      <c r="G1361" s="20"/>
      <c r="H1361" s="85"/>
      <c r="I1361" s="21"/>
      <c r="U1361" s="20"/>
      <c r="V1361" s="20"/>
      <c r="W1361" s="21"/>
      <c r="X1361" s="21"/>
      <c r="Y1361" s="26"/>
      <c r="Z1361" s="26"/>
      <c r="AA1361" s="65"/>
      <c r="AI1361" s="20"/>
      <c r="AJ1361" s="20"/>
      <c r="AK1361" s="21"/>
    </row>
    <row r="1362" spans="1:37">
      <c r="A1362" s="70">
        <f t="shared" si="301"/>
        <v>2.0000000000000018E-3</v>
      </c>
      <c r="B1362" s="5">
        <v>-0.90800000000000003</v>
      </c>
      <c r="C1362" s="75">
        <v>3.99</v>
      </c>
      <c r="D1362" s="75">
        <v>0.06</v>
      </c>
      <c r="G1362" s="20"/>
      <c r="H1362" s="85"/>
      <c r="I1362" s="21"/>
      <c r="U1362" s="20"/>
      <c r="V1362" s="20"/>
      <c r="W1362" s="21"/>
      <c r="X1362" s="21"/>
      <c r="Y1362" s="26"/>
      <c r="Z1362" s="26"/>
      <c r="AA1362" s="65"/>
      <c r="AI1362" s="20"/>
      <c r="AJ1362" s="20"/>
      <c r="AK1362" s="21"/>
    </row>
    <row r="1363" spans="1:37">
      <c r="A1363" s="70">
        <f t="shared" si="301"/>
        <v>2.0000000000000018E-3</v>
      </c>
      <c r="B1363" s="5">
        <v>-0.90600000000000003</v>
      </c>
      <c r="C1363" s="75">
        <v>4.12</v>
      </c>
      <c r="D1363" s="75">
        <v>0.04</v>
      </c>
      <c r="G1363" s="20"/>
      <c r="H1363" s="85"/>
      <c r="I1363" s="21"/>
      <c r="U1363" s="20"/>
      <c r="V1363" s="20"/>
      <c r="W1363" s="21"/>
      <c r="X1363" s="21"/>
      <c r="Y1363" s="26"/>
      <c r="Z1363" s="26"/>
      <c r="AA1363" s="65"/>
      <c r="AI1363" s="20"/>
      <c r="AJ1363" s="20"/>
      <c r="AK1363" s="21"/>
    </row>
    <row r="1364" spans="1:37">
      <c r="A1364" s="70">
        <f t="shared" si="301"/>
        <v>2.0000000000000018E-3</v>
      </c>
      <c r="B1364" s="5">
        <v>-0.90400000000000003</v>
      </c>
      <c r="C1364" s="75">
        <v>4.1399999999999997</v>
      </c>
      <c r="D1364" s="75">
        <v>0.06</v>
      </c>
      <c r="G1364" s="20"/>
      <c r="H1364" s="85"/>
      <c r="I1364" s="21"/>
      <c r="U1364" s="20"/>
      <c r="V1364" s="20"/>
      <c r="W1364" s="21"/>
      <c r="X1364" s="21"/>
      <c r="Y1364" s="26"/>
      <c r="Z1364" s="26"/>
      <c r="AA1364" s="65"/>
      <c r="AI1364" s="20"/>
      <c r="AJ1364" s="20"/>
      <c r="AK1364" s="21"/>
    </row>
    <row r="1365" spans="1:37">
      <c r="A1365" s="70">
        <f t="shared" si="301"/>
        <v>2.0000000000000018E-3</v>
      </c>
      <c r="B1365" s="5">
        <v>-0.90200000000000002</v>
      </c>
      <c r="C1365" s="75">
        <v>4.17</v>
      </c>
      <c r="D1365" s="75">
        <v>0.04</v>
      </c>
      <c r="G1365" s="20"/>
      <c r="H1365" s="85"/>
      <c r="I1365" s="21"/>
      <c r="U1365" s="20"/>
      <c r="V1365" s="20"/>
      <c r="W1365" s="21"/>
      <c r="X1365" s="21"/>
      <c r="Y1365" s="26"/>
      <c r="Z1365" s="26"/>
      <c r="AA1365" s="65"/>
      <c r="AI1365" s="20"/>
      <c r="AJ1365" s="20"/>
      <c r="AK1365" s="21"/>
    </row>
    <row r="1366" spans="1:37">
      <c r="A1366" s="70">
        <f t="shared" si="301"/>
        <v>2.0000000000000018E-3</v>
      </c>
      <c r="B1366" s="5">
        <v>-0.9</v>
      </c>
      <c r="C1366" s="75">
        <v>4.29</v>
      </c>
      <c r="D1366" s="75">
        <v>0.05</v>
      </c>
      <c r="G1366" s="20"/>
      <c r="H1366" s="85"/>
      <c r="I1366" s="21"/>
      <c r="U1366" s="20"/>
      <c r="V1366" s="20"/>
      <c r="W1366" s="21"/>
      <c r="X1366" s="21"/>
      <c r="Y1366" s="26"/>
      <c r="Z1366" s="26"/>
      <c r="AA1366" s="65"/>
      <c r="AI1366" s="20"/>
      <c r="AJ1366" s="20"/>
      <c r="AK1366" s="21"/>
    </row>
    <row r="1367" spans="1:37">
      <c r="A1367" s="70">
        <f t="shared" si="301"/>
        <v>2.0000000000000018E-3</v>
      </c>
      <c r="B1367" s="5">
        <v>-0.89800000000000002</v>
      </c>
      <c r="C1367" s="75">
        <v>4.33</v>
      </c>
      <c r="D1367" s="75">
        <v>0.04</v>
      </c>
      <c r="G1367" s="20"/>
      <c r="H1367" s="85"/>
      <c r="I1367" s="21"/>
      <c r="U1367" s="20"/>
      <c r="V1367" s="20"/>
      <c r="W1367" s="21"/>
      <c r="X1367" s="21"/>
      <c r="Y1367" s="26"/>
      <c r="Z1367" s="26"/>
      <c r="AA1367" s="65"/>
      <c r="AI1367" s="20"/>
      <c r="AJ1367" s="20"/>
      <c r="AK1367" s="21"/>
    </row>
    <row r="1368" spans="1:37">
      <c r="A1368" s="70">
        <f t="shared" si="301"/>
        <v>2.0000000000000018E-3</v>
      </c>
      <c r="B1368" s="5">
        <v>-0.89600000000000002</v>
      </c>
      <c r="C1368" s="75">
        <v>4.4000000000000004</v>
      </c>
      <c r="D1368" s="75">
        <v>0.05</v>
      </c>
      <c r="G1368" s="20"/>
      <c r="H1368" s="85"/>
      <c r="I1368" s="21"/>
      <c r="U1368" s="20"/>
      <c r="V1368" s="20"/>
      <c r="W1368" s="21"/>
      <c r="X1368" s="21"/>
      <c r="Y1368" s="26"/>
      <c r="Z1368" s="26"/>
      <c r="AA1368" s="65"/>
      <c r="AI1368" s="20"/>
      <c r="AJ1368" s="20"/>
      <c r="AK1368" s="21"/>
    </row>
    <row r="1369" spans="1:37">
      <c r="A1369" s="70">
        <f t="shared" si="301"/>
        <v>2.0000000000000018E-3</v>
      </c>
      <c r="B1369" s="5">
        <v>-0.89400000000000002</v>
      </c>
      <c r="C1369" s="75">
        <v>4.41</v>
      </c>
      <c r="D1369" s="75">
        <v>7.0000000000000007E-2</v>
      </c>
      <c r="G1369" s="20"/>
      <c r="H1369" s="85"/>
      <c r="I1369" s="21"/>
      <c r="U1369" s="20"/>
      <c r="V1369" s="20"/>
      <c r="W1369" s="21"/>
      <c r="X1369" s="21"/>
      <c r="Y1369" s="26"/>
      <c r="Z1369" s="26"/>
      <c r="AA1369" s="65"/>
      <c r="AI1369" s="20"/>
      <c r="AJ1369" s="20"/>
      <c r="AK1369" s="21"/>
    </row>
    <row r="1370" spans="1:37">
      <c r="A1370" s="70">
        <f t="shared" si="301"/>
        <v>2.0000000000000018E-3</v>
      </c>
      <c r="B1370" s="5">
        <v>-0.89200000000000002</v>
      </c>
      <c r="C1370" s="75">
        <v>4.32</v>
      </c>
      <c r="D1370" s="75">
        <v>7.0000000000000007E-2</v>
      </c>
      <c r="G1370" s="20"/>
      <c r="H1370" s="85"/>
      <c r="I1370" s="21"/>
      <c r="U1370" s="20"/>
      <c r="V1370" s="20"/>
      <c r="W1370" s="21"/>
      <c r="X1370" s="21"/>
      <c r="Y1370" s="26"/>
      <c r="Z1370" s="26"/>
      <c r="AA1370" s="65"/>
      <c r="AI1370" s="20"/>
      <c r="AJ1370" s="20"/>
      <c r="AK1370" s="21"/>
    </row>
    <row r="1371" spans="1:37">
      <c r="A1371" s="70">
        <f t="shared" si="301"/>
        <v>2.0000000000000018E-3</v>
      </c>
      <c r="B1371" s="5">
        <v>-0.89</v>
      </c>
      <c r="C1371" s="75">
        <v>4.3899999999999997</v>
      </c>
      <c r="D1371" s="75">
        <v>0.06</v>
      </c>
      <c r="G1371" s="20"/>
      <c r="H1371" s="85"/>
      <c r="I1371" s="21"/>
      <c r="U1371" s="20"/>
      <c r="V1371" s="20"/>
      <c r="W1371" s="21"/>
      <c r="X1371" s="21"/>
      <c r="Y1371" s="26"/>
      <c r="Z1371" s="26"/>
      <c r="AA1371" s="65"/>
      <c r="AI1371" s="20"/>
      <c r="AJ1371" s="20"/>
      <c r="AK1371" s="21"/>
    </row>
    <row r="1372" spans="1:37">
      <c r="A1372" s="70">
        <f t="shared" si="301"/>
        <v>2.0000000000000018E-3</v>
      </c>
      <c r="B1372" s="5">
        <v>-0.88800000000000001</v>
      </c>
      <c r="C1372" s="75">
        <v>4.45</v>
      </c>
      <c r="D1372" s="75">
        <v>0.04</v>
      </c>
      <c r="G1372" s="20"/>
      <c r="H1372" s="85"/>
      <c r="I1372" s="21"/>
      <c r="U1372" s="20"/>
      <c r="V1372" s="20"/>
      <c r="W1372" s="21"/>
      <c r="X1372" s="21"/>
      <c r="Y1372" s="26"/>
      <c r="Z1372" s="26"/>
      <c r="AA1372" s="65"/>
      <c r="AI1372" s="20"/>
      <c r="AJ1372" s="20"/>
      <c r="AK1372" s="21"/>
    </row>
    <row r="1373" spans="1:37">
      <c r="A1373" s="70">
        <f t="shared" si="301"/>
        <v>2.0000000000000018E-3</v>
      </c>
      <c r="B1373" s="5">
        <v>-0.88600000000000001</v>
      </c>
      <c r="C1373" s="75">
        <v>4.47</v>
      </c>
      <c r="D1373" s="75">
        <v>7.0000000000000007E-2</v>
      </c>
      <c r="G1373" s="20"/>
      <c r="H1373" s="85"/>
      <c r="I1373" s="21"/>
      <c r="U1373" s="20"/>
      <c r="V1373" s="20"/>
      <c r="W1373" s="21"/>
      <c r="X1373" s="21"/>
      <c r="Y1373" s="26"/>
      <c r="Z1373" s="26"/>
      <c r="AA1373" s="65"/>
      <c r="AI1373" s="20"/>
      <c r="AJ1373" s="20"/>
      <c r="AK1373" s="21"/>
    </row>
    <row r="1374" spans="1:37">
      <c r="A1374" s="70">
        <f t="shared" si="301"/>
        <v>2.0000000000000018E-3</v>
      </c>
      <c r="B1374" s="5">
        <v>-0.88400000000000001</v>
      </c>
      <c r="C1374" s="75">
        <v>4.47</v>
      </c>
      <c r="D1374" s="75">
        <v>0.05</v>
      </c>
      <c r="G1374" s="20"/>
      <c r="H1374" s="85"/>
      <c r="I1374" s="21"/>
      <c r="U1374" s="20"/>
      <c r="V1374" s="20"/>
      <c r="W1374" s="21"/>
      <c r="X1374" s="21"/>
      <c r="Y1374" s="26"/>
      <c r="Z1374" s="26"/>
      <c r="AA1374" s="65"/>
      <c r="AI1374" s="20"/>
      <c r="AJ1374" s="20"/>
      <c r="AK1374" s="21"/>
    </row>
    <row r="1375" spans="1:37">
      <c r="A1375" s="70">
        <f t="shared" si="301"/>
        <v>2.0000000000000018E-3</v>
      </c>
      <c r="B1375" s="5">
        <v>-0.88200000000000001</v>
      </c>
      <c r="C1375" s="75">
        <v>4.42</v>
      </c>
      <c r="D1375" s="75">
        <v>7.0000000000000007E-2</v>
      </c>
      <c r="G1375" s="20"/>
      <c r="H1375" s="85"/>
      <c r="I1375" s="21"/>
      <c r="U1375" s="20"/>
      <c r="V1375" s="20"/>
      <c r="W1375" s="21"/>
      <c r="X1375" s="21"/>
      <c r="Y1375" s="26"/>
      <c r="Z1375" s="26"/>
      <c r="AA1375" s="65"/>
      <c r="AI1375" s="20"/>
      <c r="AJ1375" s="20"/>
      <c r="AK1375" s="21"/>
    </row>
    <row r="1376" spans="1:37">
      <c r="A1376" s="70">
        <f t="shared" si="301"/>
        <v>2.0000000000000018E-3</v>
      </c>
      <c r="B1376" s="5">
        <v>-0.88</v>
      </c>
      <c r="C1376" s="75">
        <v>4.68</v>
      </c>
      <c r="D1376" s="75">
        <v>0.04</v>
      </c>
      <c r="G1376" s="20"/>
      <c r="H1376" s="85"/>
      <c r="I1376" s="21"/>
      <c r="U1376" s="20"/>
      <c r="V1376" s="20"/>
      <c r="W1376" s="21"/>
      <c r="X1376" s="21"/>
      <c r="Y1376" s="26"/>
      <c r="Z1376" s="26"/>
      <c r="AA1376" s="65"/>
      <c r="AI1376" s="20"/>
      <c r="AJ1376" s="20"/>
      <c r="AK1376" s="21"/>
    </row>
    <row r="1377" spans="1:37">
      <c r="A1377" s="70">
        <f t="shared" si="301"/>
        <v>2.0000000000000018E-3</v>
      </c>
      <c r="B1377" s="5">
        <v>-0.878</v>
      </c>
      <c r="C1377" s="75">
        <v>4.59</v>
      </c>
      <c r="D1377" s="75">
        <v>0.08</v>
      </c>
      <c r="G1377" s="20"/>
      <c r="H1377" s="85"/>
      <c r="I1377" s="21"/>
      <c r="U1377" s="20"/>
      <c r="V1377" s="20"/>
      <c r="W1377" s="21"/>
      <c r="X1377" s="21"/>
      <c r="Y1377" s="26"/>
      <c r="Z1377" s="26"/>
      <c r="AA1377" s="65"/>
      <c r="AI1377" s="20"/>
      <c r="AJ1377" s="20"/>
      <c r="AK1377" s="21"/>
    </row>
    <row r="1378" spans="1:37">
      <c r="A1378" s="70">
        <f t="shared" si="301"/>
        <v>2.0000000000000018E-3</v>
      </c>
      <c r="B1378" s="5">
        <v>-0.876</v>
      </c>
      <c r="C1378" s="75">
        <v>4.6900000000000004</v>
      </c>
      <c r="D1378" s="75">
        <v>0.08</v>
      </c>
      <c r="G1378" s="20"/>
      <c r="H1378" s="85"/>
      <c r="I1378" s="21"/>
      <c r="U1378" s="20"/>
      <c r="V1378" s="20"/>
      <c r="W1378" s="21"/>
      <c r="X1378" s="21"/>
      <c r="Y1378" s="26"/>
      <c r="Z1378" s="26"/>
      <c r="AA1378" s="65"/>
      <c r="AI1378" s="20"/>
      <c r="AJ1378" s="20"/>
      <c r="AK1378" s="21"/>
    </row>
    <row r="1379" spans="1:37">
      <c r="A1379" s="70">
        <f t="shared" si="301"/>
        <v>2.0000000000000018E-3</v>
      </c>
      <c r="B1379" s="5">
        <v>-0.874</v>
      </c>
      <c r="C1379" s="75">
        <v>4.68</v>
      </c>
      <c r="D1379" s="75">
        <v>7.0000000000000007E-2</v>
      </c>
      <c r="G1379" s="20"/>
      <c r="H1379" s="85"/>
      <c r="I1379" s="21"/>
      <c r="U1379" s="20"/>
      <c r="V1379" s="20"/>
      <c r="W1379" s="21"/>
      <c r="X1379" s="21"/>
      <c r="Y1379" s="26"/>
      <c r="Z1379" s="26"/>
      <c r="AA1379" s="65"/>
      <c r="AI1379" s="20"/>
      <c r="AJ1379" s="20"/>
      <c r="AK1379" s="21"/>
    </row>
    <row r="1380" spans="1:37">
      <c r="A1380" s="70">
        <f t="shared" si="301"/>
        <v>2.0000000000000018E-3</v>
      </c>
      <c r="B1380" s="5">
        <v>-0.872</v>
      </c>
      <c r="C1380" s="75">
        <v>4.67</v>
      </c>
      <c r="D1380" s="75">
        <v>0.06</v>
      </c>
      <c r="G1380" s="20"/>
      <c r="H1380" s="85"/>
      <c r="I1380" s="21"/>
      <c r="U1380" s="20"/>
      <c r="V1380" s="20"/>
      <c r="W1380" s="21"/>
      <c r="X1380" s="21"/>
      <c r="Y1380" s="26"/>
      <c r="Z1380" s="26"/>
      <c r="AA1380" s="65"/>
      <c r="AI1380" s="20"/>
      <c r="AJ1380" s="20"/>
      <c r="AK1380" s="21"/>
    </row>
    <row r="1381" spans="1:37">
      <c r="A1381" s="70">
        <f t="shared" si="301"/>
        <v>2.0000000000000018E-3</v>
      </c>
      <c r="B1381" s="5">
        <v>-0.87</v>
      </c>
      <c r="C1381" s="75">
        <v>4.51</v>
      </c>
      <c r="D1381" s="75">
        <v>7.0000000000000007E-2</v>
      </c>
      <c r="G1381" s="20"/>
      <c r="H1381" s="85"/>
      <c r="I1381" s="21"/>
      <c r="U1381" s="20"/>
      <c r="V1381" s="20"/>
      <c r="W1381" s="21"/>
      <c r="X1381" s="21"/>
      <c r="Y1381" s="26"/>
      <c r="Z1381" s="26"/>
      <c r="AA1381" s="65"/>
      <c r="AI1381" s="20"/>
      <c r="AJ1381" s="20"/>
      <c r="AK1381" s="21"/>
    </row>
    <row r="1382" spans="1:37">
      <c r="A1382" s="70">
        <f t="shared" si="301"/>
        <v>2.0000000000000018E-3</v>
      </c>
      <c r="B1382" s="5">
        <v>-0.86799999999999999</v>
      </c>
      <c r="C1382" s="75">
        <v>4.32</v>
      </c>
      <c r="D1382" s="75">
        <v>0.06</v>
      </c>
      <c r="G1382" s="20"/>
      <c r="H1382" s="85"/>
      <c r="I1382" s="21"/>
      <c r="U1382" s="20"/>
      <c r="V1382" s="20"/>
      <c r="W1382" s="21"/>
      <c r="X1382" s="21"/>
      <c r="Y1382" s="26"/>
      <c r="Z1382" s="26"/>
      <c r="AA1382" s="65"/>
      <c r="AI1382" s="20"/>
      <c r="AJ1382" s="20"/>
      <c r="AK1382" s="21"/>
    </row>
    <row r="1383" spans="1:37">
      <c r="A1383" s="70">
        <f t="shared" si="301"/>
        <v>2.0000000000000018E-3</v>
      </c>
      <c r="B1383" s="5">
        <v>-0.86599999999999999</v>
      </c>
      <c r="C1383" s="75">
        <v>4.0599999999999996</v>
      </c>
      <c r="D1383" s="75">
        <v>7.0000000000000007E-2</v>
      </c>
      <c r="G1383" s="20"/>
      <c r="H1383" s="85"/>
      <c r="I1383" s="21"/>
      <c r="U1383" s="20"/>
      <c r="V1383" s="20"/>
      <c r="W1383" s="21"/>
      <c r="X1383" s="21"/>
      <c r="Y1383" s="26"/>
      <c r="Z1383" s="26"/>
      <c r="AA1383" s="65"/>
      <c r="AI1383" s="20"/>
      <c r="AJ1383" s="20"/>
      <c r="AK1383" s="21"/>
    </row>
    <row r="1384" spans="1:37">
      <c r="A1384" s="70">
        <f t="shared" si="301"/>
        <v>2.0000000000000018E-3</v>
      </c>
      <c r="B1384" s="5">
        <v>-0.86399999999999999</v>
      </c>
      <c r="C1384" s="75">
        <v>3.58</v>
      </c>
      <c r="D1384" s="75">
        <v>0.06</v>
      </c>
      <c r="G1384" s="20"/>
      <c r="H1384" s="85"/>
      <c r="I1384" s="21"/>
      <c r="U1384" s="20"/>
      <c r="V1384" s="20"/>
      <c r="W1384" s="21"/>
      <c r="X1384" s="21"/>
      <c r="Y1384" s="26"/>
      <c r="Z1384" s="26"/>
      <c r="AA1384" s="65"/>
      <c r="AI1384" s="20"/>
      <c r="AJ1384" s="20"/>
      <c r="AK1384" s="21"/>
    </row>
    <row r="1385" spans="1:37">
      <c r="A1385" s="70">
        <f t="shared" si="301"/>
        <v>2.0000000000000018E-3</v>
      </c>
      <c r="B1385" s="5">
        <v>-0.86199999999999999</v>
      </c>
      <c r="C1385" s="75">
        <v>3.68</v>
      </c>
      <c r="D1385" s="75">
        <v>0.09</v>
      </c>
      <c r="G1385" s="20"/>
      <c r="H1385" s="85"/>
      <c r="I1385" s="21"/>
      <c r="U1385" s="20"/>
      <c r="V1385" s="20"/>
      <c r="W1385" s="21"/>
      <c r="X1385" s="21"/>
      <c r="Y1385" s="26"/>
      <c r="Z1385" s="26"/>
      <c r="AA1385" s="65"/>
      <c r="AI1385" s="20"/>
      <c r="AJ1385" s="20"/>
      <c r="AK1385" s="21"/>
    </row>
    <row r="1386" spans="1:37">
      <c r="A1386" s="70">
        <f t="shared" si="301"/>
        <v>2.0000000000000018E-3</v>
      </c>
      <c r="B1386" s="5">
        <v>-0.86</v>
      </c>
      <c r="C1386" s="75">
        <v>3.45</v>
      </c>
      <c r="D1386" s="75">
        <v>7.0000000000000007E-2</v>
      </c>
      <c r="G1386" s="20"/>
      <c r="H1386" s="85"/>
      <c r="I1386" s="21"/>
      <c r="U1386" s="20"/>
      <c r="V1386" s="20"/>
      <c r="W1386" s="21"/>
      <c r="X1386" s="21"/>
      <c r="Y1386" s="26"/>
      <c r="Z1386" s="26"/>
      <c r="AA1386" s="65"/>
      <c r="AI1386" s="20"/>
      <c r="AJ1386" s="20"/>
      <c r="AK1386" s="21"/>
    </row>
    <row r="1387" spans="1:37">
      <c r="A1387" s="70">
        <f t="shared" si="301"/>
        <v>2.0000000000000018E-3</v>
      </c>
      <c r="B1387" s="5">
        <v>-0.85799999999999998</v>
      </c>
      <c r="C1387" s="75">
        <v>3.42</v>
      </c>
      <c r="D1387" s="75">
        <v>0.05</v>
      </c>
      <c r="G1387" s="20"/>
      <c r="H1387" s="85"/>
      <c r="I1387" s="21"/>
      <c r="U1387" s="20"/>
      <c r="V1387" s="20"/>
      <c r="W1387" s="21"/>
      <c r="X1387" s="21"/>
      <c r="Y1387" s="26"/>
      <c r="Z1387" s="26"/>
      <c r="AA1387" s="65"/>
      <c r="AI1387" s="20"/>
      <c r="AJ1387" s="20"/>
      <c r="AK1387" s="21"/>
    </row>
    <row r="1388" spans="1:37">
      <c r="A1388" s="70">
        <f t="shared" si="301"/>
        <v>2.0000000000000018E-3</v>
      </c>
      <c r="B1388" s="5">
        <v>-0.85599999999999998</v>
      </c>
      <c r="C1388" s="75">
        <v>3.46</v>
      </c>
      <c r="D1388" s="75">
        <v>0.05</v>
      </c>
      <c r="G1388" s="20"/>
      <c r="H1388" s="85"/>
      <c r="I1388" s="21"/>
      <c r="U1388" s="20"/>
      <c r="V1388" s="20"/>
      <c r="W1388" s="21"/>
      <c r="X1388" s="21"/>
      <c r="Y1388" s="26"/>
      <c r="Z1388" s="26"/>
      <c r="AA1388" s="65"/>
      <c r="AI1388" s="20"/>
      <c r="AJ1388" s="20"/>
      <c r="AK1388" s="21"/>
    </row>
    <row r="1389" spans="1:37">
      <c r="A1389" s="70">
        <f t="shared" si="301"/>
        <v>2.0000000000000018E-3</v>
      </c>
      <c r="B1389" s="5">
        <v>-0.85399999999999998</v>
      </c>
      <c r="C1389" s="75">
        <v>3.63</v>
      </c>
      <c r="D1389" s="75">
        <v>0.05</v>
      </c>
      <c r="G1389" s="20"/>
      <c r="H1389" s="85"/>
      <c r="I1389" s="21"/>
      <c r="U1389" s="20"/>
      <c r="V1389" s="20"/>
      <c r="W1389" s="21"/>
      <c r="X1389" s="21"/>
      <c r="Y1389" s="26"/>
      <c r="Z1389" s="26"/>
      <c r="AA1389" s="65"/>
      <c r="AI1389" s="20"/>
      <c r="AJ1389" s="20"/>
      <c r="AK1389" s="21"/>
    </row>
    <row r="1390" spans="1:37">
      <c r="A1390" s="70">
        <f t="shared" si="301"/>
        <v>2.0000000000000018E-3</v>
      </c>
      <c r="B1390" s="5">
        <v>-0.85199999999999998</v>
      </c>
      <c r="C1390" s="75">
        <v>3.65</v>
      </c>
      <c r="D1390" s="75">
        <v>0.05</v>
      </c>
      <c r="G1390" s="20"/>
      <c r="H1390" s="85"/>
      <c r="I1390" s="21"/>
      <c r="U1390" s="20"/>
      <c r="V1390" s="20"/>
      <c r="W1390" s="21"/>
      <c r="X1390" s="21"/>
      <c r="Y1390" s="26"/>
      <c r="Z1390" s="26"/>
      <c r="AA1390" s="65"/>
      <c r="AI1390" s="20"/>
      <c r="AJ1390" s="20"/>
      <c r="AK1390" s="21"/>
    </row>
    <row r="1391" spans="1:37">
      <c r="A1391" s="70">
        <f t="shared" si="301"/>
        <v>2.0000000000000018E-3</v>
      </c>
      <c r="B1391" s="5">
        <v>-0.85</v>
      </c>
      <c r="C1391" s="75">
        <v>3.5</v>
      </c>
      <c r="D1391" s="75">
        <v>0.04</v>
      </c>
      <c r="G1391" s="20"/>
      <c r="H1391" s="85"/>
      <c r="I1391" s="21"/>
      <c r="U1391" s="20"/>
      <c r="V1391" s="20"/>
      <c r="W1391" s="21"/>
      <c r="X1391" s="21"/>
      <c r="Y1391" s="26"/>
      <c r="Z1391" s="26"/>
      <c r="AA1391" s="65"/>
      <c r="AI1391" s="20"/>
      <c r="AJ1391" s="20"/>
      <c r="AK1391" s="21"/>
    </row>
    <row r="1392" spans="1:37">
      <c r="A1392" s="70">
        <f t="shared" si="301"/>
        <v>2.0000000000000018E-3</v>
      </c>
      <c r="B1392" s="5">
        <v>-0.84799999999999998</v>
      </c>
      <c r="C1392" s="75">
        <v>3.63</v>
      </c>
      <c r="D1392" s="75">
        <v>7.0000000000000007E-2</v>
      </c>
      <c r="G1392" s="20"/>
      <c r="H1392" s="85"/>
      <c r="I1392" s="21"/>
      <c r="U1392" s="20"/>
      <c r="V1392" s="20"/>
      <c r="W1392" s="21"/>
      <c r="X1392" s="21"/>
      <c r="Y1392" s="26"/>
      <c r="Z1392" s="26"/>
      <c r="AA1392" s="65"/>
      <c r="AI1392" s="20"/>
      <c r="AJ1392" s="20"/>
      <c r="AK1392" s="21"/>
    </row>
    <row r="1393" spans="1:37">
      <c r="A1393" s="70">
        <f t="shared" si="301"/>
        <v>2.0000000000000018E-3</v>
      </c>
      <c r="B1393" s="5">
        <v>-0.84599999999999997</v>
      </c>
      <c r="C1393" s="75">
        <v>3.58</v>
      </c>
      <c r="D1393" s="75">
        <v>0.04</v>
      </c>
      <c r="G1393" s="20"/>
      <c r="H1393" s="85"/>
      <c r="I1393" s="21"/>
      <c r="U1393" s="20"/>
      <c r="V1393" s="20"/>
      <c r="W1393" s="21"/>
      <c r="X1393" s="21"/>
      <c r="Y1393" s="26"/>
      <c r="Z1393" s="26"/>
      <c r="AA1393" s="65"/>
      <c r="AI1393" s="20"/>
      <c r="AJ1393" s="20"/>
      <c r="AK1393" s="21"/>
    </row>
    <row r="1394" spans="1:37">
      <c r="A1394" s="70">
        <f t="shared" si="301"/>
        <v>2.0000000000000018E-3</v>
      </c>
      <c r="B1394" s="5">
        <v>-0.84399999999999997</v>
      </c>
      <c r="C1394" s="75">
        <v>3.67</v>
      </c>
      <c r="D1394" s="75">
        <v>0.05</v>
      </c>
      <c r="G1394" s="20"/>
      <c r="H1394" s="85"/>
      <c r="I1394" s="21"/>
      <c r="U1394" s="20"/>
      <c r="V1394" s="20"/>
      <c r="W1394" s="21"/>
      <c r="X1394" s="21"/>
      <c r="Y1394" s="26"/>
      <c r="Z1394" s="26"/>
      <c r="AA1394" s="65"/>
      <c r="AI1394" s="20"/>
      <c r="AJ1394" s="20"/>
      <c r="AK1394" s="21"/>
    </row>
    <row r="1395" spans="1:37">
      <c r="A1395" s="70">
        <f t="shared" si="301"/>
        <v>2.0000000000000018E-3</v>
      </c>
      <c r="B1395" s="5">
        <v>-0.84199999999999997</v>
      </c>
      <c r="C1395" s="75">
        <v>3.81</v>
      </c>
      <c r="D1395" s="75">
        <v>0.05</v>
      </c>
      <c r="G1395" s="20"/>
      <c r="H1395" s="85"/>
      <c r="I1395" s="21"/>
      <c r="U1395" s="20"/>
      <c r="V1395" s="20"/>
      <c r="W1395" s="21"/>
      <c r="X1395" s="21"/>
      <c r="Y1395" s="26"/>
      <c r="Z1395" s="26"/>
      <c r="AA1395" s="65"/>
      <c r="AI1395" s="20"/>
      <c r="AJ1395" s="20"/>
      <c r="AK1395" s="21"/>
    </row>
    <row r="1396" spans="1:37">
      <c r="A1396" s="70">
        <f t="shared" si="301"/>
        <v>2.0000000000000018E-3</v>
      </c>
      <c r="B1396" s="5">
        <v>-0.84</v>
      </c>
      <c r="C1396" s="75">
        <v>4.0199999999999996</v>
      </c>
      <c r="D1396" s="75">
        <v>7.0000000000000007E-2</v>
      </c>
      <c r="G1396" s="20"/>
      <c r="H1396" s="85"/>
      <c r="I1396" s="21"/>
      <c r="U1396" s="20"/>
      <c r="V1396" s="20"/>
      <c r="W1396" s="21"/>
      <c r="X1396" s="21"/>
      <c r="Y1396" s="26"/>
      <c r="Z1396" s="26"/>
      <c r="AA1396" s="65"/>
      <c r="AI1396" s="20"/>
      <c r="AJ1396" s="20"/>
      <c r="AK1396" s="21"/>
    </row>
    <row r="1397" spans="1:37">
      <c r="A1397" s="70">
        <f t="shared" si="301"/>
        <v>2.0000000000000018E-3</v>
      </c>
      <c r="B1397" s="5">
        <v>-0.83799999999999997</v>
      </c>
      <c r="C1397" s="75">
        <v>3.99</v>
      </c>
      <c r="D1397" s="75">
        <v>0.06</v>
      </c>
      <c r="G1397" s="20"/>
      <c r="H1397" s="85"/>
      <c r="I1397" s="21"/>
      <c r="U1397" s="20"/>
      <c r="V1397" s="20"/>
      <c r="W1397" s="21"/>
      <c r="X1397" s="21"/>
      <c r="Y1397" s="26"/>
      <c r="Z1397" s="26"/>
      <c r="AA1397" s="65"/>
      <c r="AI1397" s="20"/>
      <c r="AJ1397" s="20"/>
      <c r="AK1397" s="21"/>
    </row>
    <row r="1398" spans="1:37">
      <c r="A1398" s="70">
        <f t="shared" si="301"/>
        <v>2.0000000000000018E-3</v>
      </c>
      <c r="B1398" s="5">
        <v>-0.83599999999999997</v>
      </c>
      <c r="C1398" s="75">
        <v>3.82</v>
      </c>
      <c r="D1398" s="75">
        <v>0.04</v>
      </c>
      <c r="G1398" s="20"/>
      <c r="H1398" s="85"/>
      <c r="I1398" s="21"/>
      <c r="U1398" s="20"/>
      <c r="V1398" s="20"/>
      <c r="W1398" s="21"/>
      <c r="X1398" s="21"/>
      <c r="Y1398" s="26"/>
      <c r="Z1398" s="26"/>
      <c r="AA1398" s="65"/>
      <c r="AI1398" s="20"/>
      <c r="AJ1398" s="20"/>
      <c r="AK1398" s="21"/>
    </row>
    <row r="1399" spans="1:37">
      <c r="A1399" s="70">
        <f t="shared" si="301"/>
        <v>2.0000000000000018E-3</v>
      </c>
      <c r="B1399" s="5">
        <v>-0.83399999999999996</v>
      </c>
      <c r="C1399" s="75">
        <v>3.95</v>
      </c>
      <c r="D1399" s="75">
        <v>0.06</v>
      </c>
      <c r="G1399" s="20"/>
      <c r="H1399" s="85"/>
      <c r="I1399" s="21"/>
      <c r="U1399" s="20"/>
      <c r="V1399" s="20"/>
      <c r="W1399" s="21"/>
      <c r="X1399" s="21"/>
      <c r="Y1399" s="26"/>
      <c r="Z1399" s="26"/>
      <c r="AA1399" s="65"/>
      <c r="AI1399" s="20"/>
      <c r="AJ1399" s="20"/>
      <c r="AK1399" s="21"/>
    </row>
    <row r="1400" spans="1:37">
      <c r="A1400" s="70">
        <f t="shared" si="301"/>
        <v>2.0000000000000018E-3</v>
      </c>
      <c r="B1400" s="5">
        <v>-0.83199999999999996</v>
      </c>
      <c r="C1400" s="75">
        <v>4.07</v>
      </c>
      <c r="D1400" s="75">
        <v>0.05</v>
      </c>
      <c r="G1400" s="20"/>
      <c r="H1400" s="85"/>
      <c r="I1400" s="21"/>
      <c r="U1400" s="20"/>
      <c r="V1400" s="20"/>
      <c r="W1400" s="21"/>
      <c r="X1400" s="21"/>
      <c r="Y1400" s="26"/>
      <c r="Z1400" s="26"/>
      <c r="AA1400" s="65"/>
      <c r="AI1400" s="20"/>
      <c r="AJ1400" s="20"/>
      <c r="AK1400" s="21"/>
    </row>
    <row r="1401" spans="1:37">
      <c r="A1401" s="70">
        <f t="shared" si="301"/>
        <v>2.0000000000000018E-3</v>
      </c>
      <c r="B1401" s="5">
        <v>-0.83</v>
      </c>
      <c r="C1401" s="75">
        <v>4.04</v>
      </c>
      <c r="D1401" s="75">
        <v>0.05</v>
      </c>
      <c r="G1401" s="20"/>
      <c r="H1401" s="85"/>
      <c r="I1401" s="21"/>
      <c r="U1401" s="20"/>
      <c r="V1401" s="20"/>
      <c r="W1401" s="21"/>
      <c r="X1401" s="21"/>
      <c r="Y1401" s="26"/>
      <c r="Z1401" s="26"/>
      <c r="AA1401" s="65"/>
      <c r="AI1401" s="20"/>
      <c r="AJ1401" s="20"/>
      <c r="AK1401" s="21"/>
    </row>
    <row r="1402" spans="1:37">
      <c r="A1402" s="70">
        <f t="shared" si="301"/>
        <v>2.0000000000000018E-3</v>
      </c>
      <c r="B1402" s="5">
        <v>-0.82799999999999996</v>
      </c>
      <c r="C1402" s="75">
        <v>3.95</v>
      </c>
      <c r="D1402" s="75">
        <v>0.06</v>
      </c>
      <c r="G1402" s="20"/>
      <c r="H1402" s="85"/>
      <c r="I1402" s="21"/>
      <c r="U1402" s="20"/>
      <c r="V1402" s="20"/>
      <c r="W1402" s="21"/>
      <c r="X1402" s="21"/>
      <c r="Y1402" s="26"/>
      <c r="Z1402" s="26"/>
      <c r="AA1402" s="65"/>
      <c r="AI1402" s="20"/>
      <c r="AJ1402" s="20"/>
      <c r="AK1402" s="21"/>
    </row>
    <row r="1403" spans="1:37">
      <c r="A1403" s="70">
        <f t="shared" si="301"/>
        <v>2.0000000000000018E-3</v>
      </c>
      <c r="B1403" s="5">
        <v>-0.82599999999999996</v>
      </c>
      <c r="C1403" s="75">
        <v>4.1100000000000003</v>
      </c>
      <c r="D1403" s="75">
        <v>0.06</v>
      </c>
      <c r="G1403" s="20"/>
      <c r="H1403" s="85"/>
      <c r="I1403" s="21"/>
      <c r="U1403" s="20"/>
      <c r="V1403" s="20"/>
      <c r="W1403" s="21"/>
      <c r="X1403" s="21"/>
      <c r="Y1403" s="26"/>
      <c r="Z1403" s="26"/>
      <c r="AA1403" s="65"/>
      <c r="AI1403" s="20"/>
      <c r="AJ1403" s="20"/>
      <c r="AK1403" s="21"/>
    </row>
    <row r="1404" spans="1:37">
      <c r="A1404" s="70">
        <f t="shared" si="301"/>
        <v>2.0000000000000018E-3</v>
      </c>
      <c r="B1404" s="5">
        <v>-0.82399999999999995</v>
      </c>
      <c r="C1404" s="75">
        <v>3.92</v>
      </c>
      <c r="D1404" s="75">
        <v>0.08</v>
      </c>
      <c r="G1404" s="20"/>
      <c r="H1404" s="85"/>
      <c r="I1404" s="21"/>
      <c r="U1404" s="20"/>
      <c r="V1404" s="20"/>
      <c r="W1404" s="21"/>
      <c r="X1404" s="21"/>
      <c r="Y1404" s="26"/>
      <c r="Z1404" s="26"/>
      <c r="AA1404" s="65"/>
      <c r="AI1404" s="20"/>
      <c r="AJ1404" s="20"/>
      <c r="AK1404" s="21"/>
    </row>
    <row r="1405" spans="1:37">
      <c r="A1405" s="70">
        <f t="shared" si="301"/>
        <v>2.0000000000000018E-3</v>
      </c>
      <c r="B1405" s="5">
        <v>-0.82199999999999995</v>
      </c>
      <c r="C1405" s="75">
        <v>3.9</v>
      </c>
      <c r="D1405" s="75">
        <v>0.05</v>
      </c>
      <c r="G1405" s="20"/>
      <c r="H1405" s="85"/>
      <c r="I1405" s="21"/>
      <c r="U1405" s="20"/>
      <c r="V1405" s="20"/>
      <c r="W1405" s="21"/>
      <c r="X1405" s="21"/>
      <c r="Y1405" s="26"/>
      <c r="Z1405" s="26"/>
      <c r="AA1405" s="65"/>
      <c r="AI1405" s="20"/>
      <c r="AJ1405" s="20"/>
      <c r="AK1405" s="21"/>
    </row>
    <row r="1406" spans="1:37">
      <c r="A1406" s="70">
        <f t="shared" si="301"/>
        <v>2.0000000000000018E-3</v>
      </c>
      <c r="B1406" s="5">
        <v>-0.82</v>
      </c>
      <c r="C1406" s="75">
        <v>3.96</v>
      </c>
      <c r="D1406" s="75">
        <v>0.06</v>
      </c>
      <c r="G1406" s="20"/>
      <c r="H1406" s="85"/>
      <c r="I1406" s="21"/>
      <c r="U1406" s="20"/>
      <c r="V1406" s="20"/>
      <c r="W1406" s="21"/>
      <c r="X1406" s="21"/>
      <c r="Y1406" s="26"/>
      <c r="Z1406" s="26"/>
      <c r="AA1406" s="65"/>
      <c r="AI1406" s="20"/>
      <c r="AJ1406" s="20"/>
      <c r="AK1406" s="21"/>
    </row>
    <row r="1407" spans="1:37">
      <c r="A1407" s="70">
        <f t="shared" si="301"/>
        <v>2.0000000000000018E-3</v>
      </c>
      <c r="B1407" s="5">
        <v>-0.81799999999999995</v>
      </c>
      <c r="C1407" s="75">
        <v>3.9</v>
      </c>
      <c r="D1407" s="75">
        <v>7.0000000000000007E-2</v>
      </c>
      <c r="G1407" s="20"/>
      <c r="H1407" s="85"/>
      <c r="I1407" s="21"/>
      <c r="U1407" s="20"/>
      <c r="V1407" s="20"/>
      <c r="W1407" s="21"/>
      <c r="X1407" s="21"/>
      <c r="Y1407" s="26"/>
      <c r="Z1407" s="26"/>
      <c r="AA1407" s="65"/>
      <c r="AI1407" s="20"/>
      <c r="AJ1407" s="20"/>
      <c r="AK1407" s="21"/>
    </row>
    <row r="1408" spans="1:37">
      <c r="A1408" s="70">
        <f t="shared" si="301"/>
        <v>2.0000000000000018E-3</v>
      </c>
      <c r="B1408" s="5">
        <v>-0.81599999999999995</v>
      </c>
      <c r="C1408" s="75">
        <v>4.08</v>
      </c>
      <c r="D1408" s="75">
        <v>0.08</v>
      </c>
      <c r="G1408" s="20"/>
      <c r="H1408" s="85"/>
      <c r="I1408" s="21"/>
      <c r="U1408" s="20"/>
      <c r="V1408" s="20"/>
      <c r="W1408" s="21"/>
      <c r="X1408" s="21"/>
      <c r="Y1408" s="26"/>
      <c r="Z1408" s="26"/>
      <c r="AA1408" s="65"/>
      <c r="AI1408" s="20"/>
      <c r="AJ1408" s="20"/>
      <c r="AK1408" s="21"/>
    </row>
    <row r="1409" spans="1:37">
      <c r="A1409" s="70">
        <f t="shared" si="301"/>
        <v>2.0000000000000018E-3</v>
      </c>
      <c r="B1409" s="5">
        <v>-0.81399999999999995</v>
      </c>
      <c r="C1409" s="75">
        <v>4.12</v>
      </c>
      <c r="D1409" s="75">
        <v>0.05</v>
      </c>
      <c r="G1409" s="20"/>
      <c r="H1409" s="85"/>
      <c r="I1409" s="21"/>
      <c r="U1409" s="20"/>
      <c r="V1409" s="20"/>
      <c r="W1409" s="21"/>
      <c r="X1409" s="21"/>
      <c r="Y1409" s="26"/>
      <c r="Z1409" s="26"/>
      <c r="AA1409" s="65"/>
      <c r="AI1409" s="20"/>
      <c r="AJ1409" s="20"/>
      <c r="AK1409" s="21"/>
    </row>
    <row r="1410" spans="1:37">
      <c r="A1410" s="70">
        <f t="shared" si="301"/>
        <v>1.9999999999998908E-3</v>
      </c>
      <c r="B1410" s="5">
        <v>-0.81200000000000006</v>
      </c>
      <c r="C1410" s="75">
        <v>4.38</v>
      </c>
      <c r="D1410" s="75">
        <v>0.06</v>
      </c>
      <c r="G1410" s="20"/>
      <c r="H1410" s="85"/>
      <c r="I1410" s="21"/>
      <c r="U1410" s="20"/>
      <c r="V1410" s="20"/>
      <c r="W1410" s="21"/>
      <c r="X1410" s="21"/>
      <c r="Y1410" s="26"/>
      <c r="Z1410" s="26"/>
      <c r="AA1410" s="65"/>
      <c r="AI1410" s="20"/>
      <c r="AJ1410" s="20"/>
      <c r="AK1410" s="21"/>
    </row>
    <row r="1411" spans="1:37">
      <c r="A1411" s="70">
        <f t="shared" si="301"/>
        <v>2.0000000000000018E-3</v>
      </c>
      <c r="B1411" s="5">
        <v>-0.81</v>
      </c>
      <c r="C1411" s="75">
        <v>4.3099999999999996</v>
      </c>
      <c r="D1411" s="75">
        <v>0.05</v>
      </c>
      <c r="G1411" s="20"/>
      <c r="H1411" s="85"/>
      <c r="I1411" s="21"/>
      <c r="U1411" s="20"/>
      <c r="V1411" s="20"/>
      <c r="W1411" s="21"/>
      <c r="X1411" s="21"/>
      <c r="Y1411" s="26"/>
      <c r="Z1411" s="26"/>
      <c r="AA1411" s="65"/>
      <c r="AI1411" s="20"/>
      <c r="AJ1411" s="20"/>
      <c r="AK1411" s="21"/>
    </row>
    <row r="1412" spans="1:37">
      <c r="A1412" s="70">
        <f t="shared" ref="A1412:A1475" si="302">B1412-B1411</f>
        <v>2.0000000000000018E-3</v>
      </c>
      <c r="B1412" s="5">
        <v>-0.80800000000000005</v>
      </c>
      <c r="C1412" s="75">
        <v>4.49</v>
      </c>
      <c r="D1412" s="75">
        <v>0.06</v>
      </c>
      <c r="G1412" s="20"/>
      <c r="H1412" s="85"/>
      <c r="I1412" s="21"/>
      <c r="U1412" s="20"/>
      <c r="V1412" s="20"/>
      <c r="W1412" s="21"/>
      <c r="X1412" s="21"/>
      <c r="Y1412" s="26"/>
      <c r="Z1412" s="26"/>
      <c r="AA1412" s="65"/>
      <c r="AI1412" s="20"/>
      <c r="AJ1412" s="20"/>
      <c r="AK1412" s="21"/>
    </row>
    <row r="1413" spans="1:37">
      <c r="A1413" s="70">
        <f t="shared" si="302"/>
        <v>2.0000000000000018E-3</v>
      </c>
      <c r="B1413" s="5">
        <v>-0.80600000000000005</v>
      </c>
      <c r="C1413" s="75">
        <v>4.53</v>
      </c>
      <c r="D1413" s="75">
        <v>0.04</v>
      </c>
      <c r="G1413" s="20"/>
      <c r="H1413" s="85"/>
      <c r="I1413" s="21"/>
      <c r="U1413" s="20"/>
      <c r="V1413" s="20"/>
      <c r="W1413" s="21"/>
      <c r="X1413" s="21"/>
      <c r="Y1413" s="26"/>
      <c r="Z1413" s="26"/>
      <c r="AA1413" s="65"/>
      <c r="AI1413" s="20"/>
      <c r="AJ1413" s="20"/>
      <c r="AK1413" s="21"/>
    </row>
    <row r="1414" spans="1:37">
      <c r="A1414" s="70">
        <f t="shared" si="302"/>
        <v>2.0000000000000018E-3</v>
      </c>
      <c r="B1414" s="5">
        <v>-0.80400000000000005</v>
      </c>
      <c r="C1414" s="75">
        <v>4.55</v>
      </c>
      <c r="D1414" s="75">
        <v>7.0000000000000007E-2</v>
      </c>
      <c r="G1414" s="20"/>
      <c r="H1414" s="85"/>
      <c r="I1414" s="21"/>
      <c r="U1414" s="20"/>
      <c r="V1414" s="20"/>
      <c r="W1414" s="21"/>
      <c r="X1414" s="21"/>
      <c r="Y1414" s="26"/>
      <c r="Z1414" s="26"/>
      <c r="AA1414" s="65"/>
      <c r="AI1414" s="20"/>
      <c r="AJ1414" s="20"/>
      <c r="AK1414" s="21"/>
    </row>
    <row r="1415" spans="1:37">
      <c r="A1415" s="70">
        <f t="shared" si="302"/>
        <v>2.0000000000000018E-3</v>
      </c>
      <c r="B1415" s="5">
        <v>-0.80200000000000005</v>
      </c>
      <c r="C1415" s="75">
        <v>4.7300000000000004</v>
      </c>
      <c r="D1415" s="75">
        <v>0.06</v>
      </c>
      <c r="G1415" s="20"/>
      <c r="H1415" s="85"/>
      <c r="I1415" s="21"/>
      <c r="U1415" s="20"/>
      <c r="V1415" s="20"/>
      <c r="W1415" s="21"/>
      <c r="X1415" s="21"/>
      <c r="Y1415" s="26"/>
      <c r="Z1415" s="26"/>
      <c r="AA1415" s="65"/>
      <c r="AI1415" s="20"/>
      <c r="AJ1415" s="20"/>
      <c r="AK1415" s="21"/>
    </row>
    <row r="1416" spans="1:37">
      <c r="A1416" s="70">
        <f t="shared" si="302"/>
        <v>2.0000000000000018E-3</v>
      </c>
      <c r="B1416" s="5">
        <v>-0.8</v>
      </c>
      <c r="C1416" s="75">
        <v>4.68</v>
      </c>
      <c r="D1416" s="75">
        <v>7.0000000000000007E-2</v>
      </c>
      <c r="G1416" s="20"/>
      <c r="H1416" s="85"/>
      <c r="I1416" s="21"/>
      <c r="U1416" s="20"/>
      <c r="V1416" s="20"/>
      <c r="W1416" s="21"/>
      <c r="X1416" s="21"/>
      <c r="Y1416" s="26"/>
      <c r="Z1416" s="26"/>
      <c r="AA1416" s="65"/>
      <c r="AI1416" s="20"/>
      <c r="AJ1416" s="20"/>
      <c r="AK1416" s="21"/>
    </row>
    <row r="1417" spans="1:37">
      <c r="A1417" s="70">
        <f t="shared" si="302"/>
        <v>2.0000000000000018E-3</v>
      </c>
      <c r="B1417" s="5">
        <v>-0.79800000000000004</v>
      </c>
      <c r="C1417" s="75">
        <v>4.68</v>
      </c>
      <c r="D1417" s="75">
        <v>0.08</v>
      </c>
      <c r="G1417" s="20"/>
      <c r="H1417" s="85"/>
      <c r="I1417" s="21"/>
      <c r="U1417" s="20"/>
      <c r="V1417" s="20"/>
      <c r="W1417" s="21"/>
      <c r="X1417" s="21"/>
      <c r="Y1417" s="26"/>
      <c r="Z1417" s="26"/>
      <c r="AA1417" s="65"/>
      <c r="AI1417" s="20"/>
      <c r="AJ1417" s="20"/>
      <c r="AK1417" s="21"/>
    </row>
    <row r="1418" spans="1:37">
      <c r="A1418" s="70">
        <f t="shared" si="302"/>
        <v>2.0000000000000018E-3</v>
      </c>
      <c r="B1418" s="5">
        <v>-0.79600000000000004</v>
      </c>
      <c r="C1418" s="75">
        <v>4.67</v>
      </c>
      <c r="D1418" s="75">
        <v>7.0000000000000007E-2</v>
      </c>
      <c r="G1418" s="20"/>
      <c r="H1418" s="85"/>
      <c r="I1418" s="21"/>
      <c r="U1418" s="20"/>
      <c r="V1418" s="20"/>
      <c r="W1418" s="21"/>
      <c r="X1418" s="21"/>
      <c r="Y1418" s="26"/>
      <c r="Z1418" s="26"/>
      <c r="AA1418" s="65"/>
      <c r="AI1418" s="20"/>
      <c r="AJ1418" s="20"/>
      <c r="AK1418" s="21"/>
    </row>
    <row r="1419" spans="1:37">
      <c r="A1419" s="70">
        <f t="shared" si="302"/>
        <v>2.0000000000000018E-3</v>
      </c>
      <c r="B1419" s="5">
        <v>-0.79400000000000004</v>
      </c>
      <c r="C1419" s="75">
        <v>4.74</v>
      </c>
      <c r="D1419" s="75">
        <v>0.09</v>
      </c>
      <c r="G1419" s="20"/>
      <c r="H1419" s="85"/>
      <c r="I1419" s="21"/>
      <c r="U1419" s="20"/>
      <c r="V1419" s="20"/>
      <c r="W1419" s="21"/>
      <c r="X1419" s="21"/>
      <c r="Y1419" s="26"/>
      <c r="Z1419" s="26"/>
      <c r="AA1419" s="65"/>
      <c r="AI1419" s="20"/>
      <c r="AJ1419" s="20"/>
      <c r="AK1419" s="21"/>
    </row>
    <row r="1420" spans="1:37">
      <c r="A1420" s="70">
        <f t="shared" si="302"/>
        <v>2.0000000000000018E-3</v>
      </c>
      <c r="B1420" s="5">
        <v>-0.79200000000000004</v>
      </c>
      <c r="C1420" s="75">
        <v>4.2699999999999996</v>
      </c>
      <c r="D1420" s="75">
        <v>0.06</v>
      </c>
      <c r="G1420" s="20"/>
      <c r="H1420" s="85"/>
      <c r="I1420" s="21"/>
      <c r="U1420" s="20"/>
      <c r="V1420" s="20"/>
      <c r="W1420" s="21"/>
      <c r="X1420" s="21"/>
      <c r="Y1420" s="26"/>
      <c r="Z1420" s="26"/>
      <c r="AA1420" s="65"/>
      <c r="AI1420" s="20"/>
      <c r="AJ1420" s="20"/>
      <c r="AK1420" s="21"/>
    </row>
    <row r="1421" spans="1:37">
      <c r="A1421" s="70">
        <f t="shared" si="302"/>
        <v>2.0000000000000018E-3</v>
      </c>
      <c r="B1421" s="5">
        <v>-0.79</v>
      </c>
      <c r="C1421" s="75">
        <v>4.16</v>
      </c>
      <c r="D1421" s="75">
        <v>0.06</v>
      </c>
      <c r="G1421" s="20"/>
      <c r="H1421" s="85"/>
      <c r="I1421" s="21"/>
      <c r="U1421" s="20"/>
      <c r="V1421" s="20"/>
      <c r="W1421" s="21"/>
      <c r="X1421" s="21"/>
      <c r="Y1421" s="26"/>
      <c r="Z1421" s="26"/>
      <c r="AA1421" s="65"/>
      <c r="AI1421" s="20"/>
      <c r="AJ1421" s="20"/>
      <c r="AK1421" s="21"/>
    </row>
    <row r="1422" spans="1:37">
      <c r="A1422" s="70">
        <f t="shared" si="302"/>
        <v>2.0000000000000018E-3</v>
      </c>
      <c r="B1422" s="5">
        <v>-0.78800000000000003</v>
      </c>
      <c r="C1422" s="75">
        <v>3.7</v>
      </c>
      <c r="D1422" s="75">
        <v>0.1</v>
      </c>
      <c r="G1422" s="20"/>
      <c r="H1422" s="85"/>
      <c r="I1422" s="21"/>
      <c r="U1422" s="20"/>
      <c r="V1422" s="20"/>
      <c r="W1422" s="21"/>
      <c r="X1422" s="21"/>
      <c r="Y1422" s="26"/>
      <c r="Z1422" s="26"/>
      <c r="AA1422" s="65"/>
      <c r="AI1422" s="20"/>
      <c r="AJ1422" s="20"/>
      <c r="AK1422" s="21"/>
    </row>
    <row r="1423" spans="1:37">
      <c r="A1423" s="70">
        <f t="shared" si="302"/>
        <v>2.0000000000000018E-3</v>
      </c>
      <c r="B1423" s="5">
        <v>-0.78600000000000003</v>
      </c>
      <c r="C1423" s="75">
        <v>3.68</v>
      </c>
      <c r="D1423" s="75">
        <v>0.05</v>
      </c>
      <c r="G1423" s="20"/>
      <c r="H1423" s="85"/>
      <c r="I1423" s="21"/>
      <c r="U1423" s="20"/>
      <c r="V1423" s="20"/>
      <c r="W1423" s="21"/>
      <c r="X1423" s="21"/>
      <c r="Y1423" s="26"/>
      <c r="Z1423" s="26"/>
      <c r="AA1423" s="65"/>
      <c r="AI1423" s="20"/>
      <c r="AJ1423" s="20"/>
      <c r="AK1423" s="21"/>
    </row>
    <row r="1424" spans="1:37">
      <c r="A1424" s="70">
        <f t="shared" si="302"/>
        <v>2.0000000000000018E-3</v>
      </c>
      <c r="B1424" s="5">
        <v>-0.78400000000000003</v>
      </c>
      <c r="C1424" s="75">
        <v>3.55</v>
      </c>
      <c r="D1424" s="75">
        <v>7.0000000000000007E-2</v>
      </c>
      <c r="G1424" s="20"/>
      <c r="H1424" s="85"/>
      <c r="I1424" s="21"/>
      <c r="U1424" s="20"/>
      <c r="V1424" s="20"/>
      <c r="W1424" s="21"/>
      <c r="X1424" s="21"/>
      <c r="Y1424" s="26"/>
      <c r="Z1424" s="26"/>
      <c r="AA1424" s="65"/>
      <c r="AI1424" s="20"/>
      <c r="AJ1424" s="20"/>
      <c r="AK1424" s="21"/>
    </row>
    <row r="1425" spans="1:37">
      <c r="A1425" s="70">
        <f t="shared" si="302"/>
        <v>2.0000000000000018E-3</v>
      </c>
      <c r="B1425" s="5">
        <v>-0.78200000000000003</v>
      </c>
      <c r="C1425" s="75">
        <v>3.54</v>
      </c>
      <c r="D1425" s="75">
        <v>0.05</v>
      </c>
      <c r="G1425" s="20"/>
      <c r="H1425" s="85"/>
      <c r="I1425" s="21"/>
      <c r="U1425" s="20"/>
      <c r="V1425" s="20"/>
      <c r="W1425" s="21"/>
      <c r="X1425" s="21"/>
      <c r="Y1425" s="26"/>
      <c r="Z1425" s="26"/>
      <c r="AA1425" s="65"/>
      <c r="AI1425" s="20"/>
      <c r="AJ1425" s="20"/>
      <c r="AK1425" s="21"/>
    </row>
    <row r="1426" spans="1:37">
      <c r="A1426" s="70">
        <f t="shared" si="302"/>
        <v>2.0000000000000018E-3</v>
      </c>
      <c r="B1426" s="5">
        <v>-0.78</v>
      </c>
      <c r="C1426" s="75">
        <v>3.48</v>
      </c>
      <c r="D1426" s="75">
        <v>0.05</v>
      </c>
      <c r="G1426" s="20"/>
      <c r="H1426" s="85"/>
      <c r="I1426" s="21"/>
      <c r="U1426" s="20"/>
      <c r="V1426" s="20"/>
      <c r="W1426" s="21"/>
      <c r="X1426" s="21"/>
      <c r="Y1426" s="26"/>
      <c r="Z1426" s="26"/>
      <c r="AA1426" s="65"/>
      <c r="AI1426" s="20"/>
      <c r="AJ1426" s="20"/>
      <c r="AK1426" s="21"/>
    </row>
    <row r="1427" spans="1:37">
      <c r="A1427" s="70">
        <f t="shared" si="302"/>
        <v>2.0000000000000018E-3</v>
      </c>
      <c r="B1427" s="5">
        <v>-0.77800000000000002</v>
      </c>
      <c r="C1427" s="75">
        <v>3.56</v>
      </c>
      <c r="D1427" s="75">
        <v>0.04</v>
      </c>
      <c r="G1427" s="20"/>
      <c r="H1427" s="85"/>
      <c r="I1427" s="21"/>
      <c r="U1427" s="20"/>
      <c r="V1427" s="20"/>
      <c r="W1427" s="21"/>
      <c r="X1427" s="21"/>
      <c r="Y1427" s="26"/>
      <c r="Z1427" s="26"/>
      <c r="AA1427" s="65"/>
      <c r="AI1427" s="20"/>
      <c r="AJ1427" s="20"/>
      <c r="AK1427" s="21"/>
    </row>
    <row r="1428" spans="1:37">
      <c r="A1428" s="70">
        <f t="shared" si="302"/>
        <v>2.0000000000000018E-3</v>
      </c>
      <c r="B1428" s="5">
        <v>-0.77600000000000002</v>
      </c>
      <c r="C1428" s="75">
        <v>3.64</v>
      </c>
      <c r="D1428" s="75">
        <v>0.05</v>
      </c>
      <c r="G1428" s="20"/>
      <c r="H1428" s="85"/>
      <c r="I1428" s="21"/>
      <c r="U1428" s="20"/>
      <c r="V1428" s="20"/>
      <c r="W1428" s="21"/>
      <c r="X1428" s="21"/>
      <c r="Y1428" s="26"/>
      <c r="Z1428" s="26"/>
      <c r="AA1428" s="65"/>
      <c r="AI1428" s="20"/>
      <c r="AJ1428" s="20"/>
      <c r="AK1428" s="21"/>
    </row>
    <row r="1429" spans="1:37">
      <c r="A1429" s="70">
        <f t="shared" si="302"/>
        <v>2.0000000000000018E-3</v>
      </c>
      <c r="B1429" s="5">
        <v>-0.77400000000000002</v>
      </c>
      <c r="C1429" s="75">
        <v>3.76</v>
      </c>
      <c r="D1429" s="75">
        <v>0.05</v>
      </c>
      <c r="G1429" s="20"/>
      <c r="H1429" s="85"/>
      <c r="I1429" s="21"/>
      <c r="U1429" s="20"/>
      <c r="V1429" s="20"/>
      <c r="W1429" s="21"/>
      <c r="X1429" s="21"/>
      <c r="Y1429" s="26"/>
      <c r="Z1429" s="26"/>
      <c r="AA1429" s="65"/>
      <c r="AI1429" s="20"/>
      <c r="AJ1429" s="20"/>
      <c r="AK1429" s="21"/>
    </row>
    <row r="1430" spans="1:37">
      <c r="A1430" s="70">
        <f t="shared" si="302"/>
        <v>2.0000000000000018E-3</v>
      </c>
      <c r="B1430" s="5">
        <v>-0.77200000000000002</v>
      </c>
      <c r="C1430" s="75">
        <v>3.87</v>
      </c>
      <c r="D1430" s="75">
        <v>0.05</v>
      </c>
      <c r="G1430" s="20"/>
      <c r="H1430" s="85"/>
      <c r="I1430" s="21"/>
      <c r="U1430" s="20"/>
      <c r="V1430" s="20"/>
      <c r="W1430" s="21"/>
      <c r="X1430" s="21"/>
      <c r="Y1430" s="26"/>
      <c r="Z1430" s="26"/>
      <c r="AA1430" s="65"/>
      <c r="AI1430" s="20"/>
      <c r="AJ1430" s="20"/>
      <c r="AK1430" s="21"/>
    </row>
    <row r="1431" spans="1:37">
      <c r="A1431" s="70">
        <f t="shared" si="302"/>
        <v>2.0000000000000018E-3</v>
      </c>
      <c r="B1431" s="5">
        <v>-0.77</v>
      </c>
      <c r="C1431" s="75">
        <v>3.99</v>
      </c>
      <c r="D1431" s="75">
        <v>0.05</v>
      </c>
      <c r="G1431" s="20"/>
      <c r="H1431" s="85"/>
      <c r="I1431" s="21"/>
      <c r="U1431" s="20"/>
      <c r="V1431" s="20"/>
      <c r="W1431" s="21"/>
      <c r="X1431" s="21"/>
      <c r="Y1431" s="26"/>
      <c r="Z1431" s="26"/>
      <c r="AA1431" s="65"/>
      <c r="AI1431" s="20"/>
      <c r="AJ1431" s="20"/>
      <c r="AK1431" s="21"/>
    </row>
    <row r="1432" spans="1:37">
      <c r="A1432" s="70">
        <f t="shared" si="302"/>
        <v>2.0000000000000018E-3</v>
      </c>
      <c r="B1432" s="5">
        <v>-0.76800000000000002</v>
      </c>
      <c r="C1432" s="75">
        <v>4.07</v>
      </c>
      <c r="D1432" s="75">
        <v>0.05</v>
      </c>
      <c r="G1432" s="20"/>
      <c r="H1432" s="85"/>
      <c r="I1432" s="21"/>
      <c r="U1432" s="20"/>
      <c r="V1432" s="20"/>
      <c r="W1432" s="21"/>
      <c r="X1432" s="21"/>
      <c r="Y1432" s="26"/>
      <c r="Z1432" s="26"/>
      <c r="AA1432" s="65"/>
      <c r="AI1432" s="20"/>
      <c r="AJ1432" s="20"/>
      <c r="AK1432" s="21"/>
    </row>
    <row r="1433" spans="1:37">
      <c r="A1433" s="70">
        <f t="shared" si="302"/>
        <v>2.0000000000000018E-3</v>
      </c>
      <c r="B1433" s="5">
        <v>-0.76600000000000001</v>
      </c>
      <c r="C1433" s="75">
        <v>4.1100000000000003</v>
      </c>
      <c r="D1433" s="75">
        <v>0.06</v>
      </c>
      <c r="G1433" s="20"/>
      <c r="H1433" s="85"/>
      <c r="I1433" s="21"/>
      <c r="U1433" s="20"/>
      <c r="V1433" s="20"/>
      <c r="W1433" s="21"/>
      <c r="X1433" s="21"/>
      <c r="Y1433" s="26"/>
      <c r="Z1433" s="26"/>
      <c r="AA1433" s="65"/>
      <c r="AI1433" s="20"/>
      <c r="AJ1433" s="20"/>
      <c r="AK1433" s="21"/>
    </row>
    <row r="1434" spans="1:37">
      <c r="A1434" s="70">
        <f t="shared" si="302"/>
        <v>2.0000000000000018E-3</v>
      </c>
      <c r="B1434" s="5">
        <v>-0.76400000000000001</v>
      </c>
      <c r="C1434" s="75">
        <v>4.28</v>
      </c>
      <c r="D1434" s="75">
        <v>0.06</v>
      </c>
      <c r="G1434" s="20"/>
      <c r="H1434" s="85"/>
      <c r="I1434" s="21"/>
      <c r="U1434" s="20"/>
      <c r="V1434" s="20"/>
      <c r="W1434" s="21"/>
      <c r="X1434" s="21"/>
      <c r="Y1434" s="26"/>
      <c r="Z1434" s="26"/>
      <c r="AA1434" s="65"/>
      <c r="AI1434" s="20"/>
      <c r="AJ1434" s="20"/>
      <c r="AK1434" s="21"/>
    </row>
    <row r="1435" spans="1:37">
      <c r="A1435" s="70">
        <f t="shared" si="302"/>
        <v>2.0000000000000018E-3</v>
      </c>
      <c r="B1435" s="5">
        <v>-0.76200000000000001</v>
      </c>
      <c r="C1435" s="75">
        <v>4.1100000000000003</v>
      </c>
      <c r="D1435" s="75">
        <v>0.06</v>
      </c>
      <c r="G1435" s="20"/>
      <c r="H1435" s="85"/>
      <c r="I1435" s="21"/>
      <c r="U1435" s="20"/>
      <c r="V1435" s="20"/>
      <c r="W1435" s="21"/>
      <c r="X1435" s="21"/>
      <c r="Y1435" s="26"/>
      <c r="Z1435" s="26"/>
      <c r="AA1435" s="65"/>
      <c r="AI1435" s="20"/>
      <c r="AJ1435" s="20"/>
      <c r="AK1435" s="21"/>
    </row>
    <row r="1436" spans="1:37">
      <c r="A1436" s="70">
        <f t="shared" si="302"/>
        <v>2.0000000000000018E-3</v>
      </c>
      <c r="B1436" s="5">
        <v>-0.76</v>
      </c>
      <c r="C1436" s="75">
        <v>4.33</v>
      </c>
      <c r="D1436" s="75">
        <v>0.05</v>
      </c>
      <c r="G1436" s="20"/>
      <c r="H1436" s="85"/>
      <c r="I1436" s="21"/>
      <c r="U1436" s="20"/>
      <c r="V1436" s="20"/>
      <c r="W1436" s="21"/>
      <c r="X1436" s="21"/>
      <c r="Y1436" s="26"/>
      <c r="Z1436" s="26"/>
      <c r="AA1436" s="65"/>
      <c r="AI1436" s="20"/>
      <c r="AJ1436" s="20"/>
      <c r="AK1436" s="21"/>
    </row>
    <row r="1437" spans="1:37">
      <c r="A1437" s="70">
        <f t="shared" si="302"/>
        <v>2.0000000000000018E-3</v>
      </c>
      <c r="B1437" s="5">
        <v>-0.75800000000000001</v>
      </c>
      <c r="C1437" s="75">
        <v>4.26</v>
      </c>
      <c r="D1437" s="75">
        <v>0.06</v>
      </c>
      <c r="G1437" s="20"/>
      <c r="H1437" s="85"/>
      <c r="I1437" s="21"/>
      <c r="U1437" s="20"/>
      <c r="V1437" s="20"/>
      <c r="W1437" s="21"/>
      <c r="X1437" s="21"/>
      <c r="Y1437" s="26"/>
      <c r="Z1437" s="26"/>
      <c r="AA1437" s="65"/>
      <c r="AI1437" s="20"/>
      <c r="AJ1437" s="20"/>
      <c r="AK1437" s="21"/>
    </row>
    <row r="1438" spans="1:37">
      <c r="A1438" s="70">
        <f t="shared" si="302"/>
        <v>2.0000000000000018E-3</v>
      </c>
      <c r="B1438" s="5">
        <v>-0.75600000000000001</v>
      </c>
      <c r="C1438" s="75">
        <v>4.59</v>
      </c>
      <c r="D1438" s="75">
        <v>0.06</v>
      </c>
      <c r="G1438" s="20"/>
      <c r="H1438" s="85"/>
      <c r="I1438" s="21"/>
      <c r="U1438" s="20"/>
      <c r="V1438" s="20"/>
      <c r="W1438" s="21"/>
      <c r="X1438" s="21"/>
      <c r="Y1438" s="26"/>
      <c r="Z1438" s="26"/>
      <c r="AA1438" s="65"/>
      <c r="AI1438" s="20"/>
      <c r="AJ1438" s="20"/>
      <c r="AK1438" s="21"/>
    </row>
    <row r="1439" spans="1:37">
      <c r="A1439" s="70">
        <f t="shared" si="302"/>
        <v>2.0000000000000018E-3</v>
      </c>
      <c r="B1439" s="5">
        <v>-0.754</v>
      </c>
      <c r="C1439" s="75">
        <v>4.55</v>
      </c>
      <c r="D1439" s="75">
        <v>0.06</v>
      </c>
      <c r="G1439" s="20"/>
      <c r="H1439" s="85"/>
      <c r="I1439" s="21"/>
      <c r="U1439" s="20"/>
      <c r="V1439" s="20"/>
      <c r="W1439" s="21"/>
      <c r="X1439" s="21"/>
      <c r="Y1439" s="26"/>
      <c r="Z1439" s="26"/>
      <c r="AA1439" s="65"/>
      <c r="AI1439" s="20"/>
      <c r="AJ1439" s="20"/>
      <c r="AK1439" s="21"/>
    </row>
    <row r="1440" spans="1:37">
      <c r="A1440" s="70">
        <f t="shared" si="302"/>
        <v>2.0000000000000018E-3</v>
      </c>
      <c r="B1440" s="5">
        <v>-0.752</v>
      </c>
      <c r="C1440" s="75">
        <v>4.4800000000000004</v>
      </c>
      <c r="D1440" s="75">
        <v>0.05</v>
      </c>
      <c r="G1440" s="20"/>
      <c r="H1440" s="85"/>
      <c r="I1440" s="21"/>
      <c r="U1440" s="20"/>
      <c r="V1440" s="20"/>
      <c r="W1440" s="21"/>
      <c r="X1440" s="21"/>
      <c r="Y1440" s="26"/>
      <c r="Z1440" s="26"/>
      <c r="AA1440" s="65"/>
      <c r="AI1440" s="20"/>
      <c r="AJ1440" s="20"/>
      <c r="AK1440" s="21"/>
    </row>
    <row r="1441" spans="1:37">
      <c r="A1441" s="70">
        <f t="shared" si="302"/>
        <v>2.0000000000000018E-3</v>
      </c>
      <c r="B1441" s="5">
        <v>-0.75</v>
      </c>
      <c r="C1441" s="75">
        <v>4.5999999999999996</v>
      </c>
      <c r="D1441" s="75">
        <v>7.0000000000000007E-2</v>
      </c>
      <c r="G1441" s="20"/>
      <c r="H1441" s="85"/>
      <c r="I1441" s="21"/>
      <c r="U1441" s="20"/>
      <c r="V1441" s="20"/>
      <c r="W1441" s="21"/>
      <c r="X1441" s="21"/>
      <c r="Y1441" s="26"/>
      <c r="Z1441" s="26"/>
      <c r="AA1441" s="65"/>
      <c r="AI1441" s="20"/>
      <c r="AJ1441" s="20"/>
      <c r="AK1441" s="21"/>
    </row>
    <row r="1442" spans="1:37">
      <c r="A1442" s="70">
        <f t="shared" si="302"/>
        <v>2.0000000000000018E-3</v>
      </c>
      <c r="B1442" s="5">
        <v>-0.748</v>
      </c>
      <c r="C1442" s="75">
        <v>4.59</v>
      </c>
      <c r="D1442" s="75">
        <v>0.06</v>
      </c>
      <c r="G1442" s="20"/>
      <c r="H1442" s="85"/>
      <c r="I1442" s="21"/>
      <c r="U1442" s="20"/>
      <c r="V1442" s="20"/>
      <c r="W1442" s="21"/>
      <c r="X1442" s="21"/>
      <c r="Y1442" s="26"/>
      <c r="Z1442" s="26"/>
      <c r="AA1442" s="65"/>
      <c r="AI1442" s="20"/>
      <c r="AJ1442" s="20"/>
      <c r="AK1442" s="21"/>
    </row>
    <row r="1443" spans="1:37">
      <c r="A1443" s="70">
        <f t="shared" si="302"/>
        <v>2.0000000000000018E-3</v>
      </c>
      <c r="B1443" s="5">
        <v>-0.746</v>
      </c>
      <c r="C1443" s="75">
        <v>4.67</v>
      </c>
      <c r="D1443" s="75">
        <v>0.11</v>
      </c>
      <c r="G1443" s="20"/>
      <c r="H1443" s="85"/>
      <c r="I1443" s="21"/>
      <c r="U1443" s="20"/>
      <c r="V1443" s="20"/>
      <c r="W1443" s="21"/>
      <c r="X1443" s="21"/>
      <c r="Y1443" s="26"/>
      <c r="Z1443" s="26"/>
      <c r="AA1443" s="65"/>
      <c r="AI1443" s="20"/>
      <c r="AJ1443" s="20"/>
      <c r="AK1443" s="21"/>
    </row>
    <row r="1444" spans="1:37">
      <c r="A1444" s="70">
        <f t="shared" si="302"/>
        <v>2.0000000000000018E-3</v>
      </c>
      <c r="B1444" s="5">
        <v>-0.74399999999999999</v>
      </c>
      <c r="C1444" s="75">
        <v>4.4800000000000004</v>
      </c>
      <c r="D1444" s="75">
        <v>0.06</v>
      </c>
      <c r="G1444" s="20"/>
      <c r="H1444" s="85"/>
      <c r="I1444" s="21"/>
      <c r="U1444" s="20"/>
      <c r="V1444" s="20"/>
      <c r="W1444" s="21"/>
      <c r="X1444" s="21"/>
      <c r="Y1444" s="26"/>
      <c r="Z1444" s="26"/>
      <c r="AA1444" s="65"/>
      <c r="AI1444" s="20"/>
      <c r="AJ1444" s="20"/>
      <c r="AK1444" s="21"/>
    </row>
    <row r="1445" spans="1:37">
      <c r="A1445" s="70">
        <f t="shared" si="302"/>
        <v>2.0000000000000018E-3</v>
      </c>
      <c r="B1445" s="5">
        <v>-0.74199999999999999</v>
      </c>
      <c r="C1445" s="75">
        <v>4.17</v>
      </c>
      <c r="D1445" s="75">
        <v>0.05</v>
      </c>
      <c r="G1445" s="20"/>
      <c r="H1445" s="85"/>
      <c r="I1445" s="21"/>
      <c r="U1445" s="20"/>
      <c r="V1445" s="20"/>
      <c r="W1445" s="21"/>
      <c r="X1445" s="21"/>
      <c r="Y1445" s="26"/>
      <c r="Z1445" s="26"/>
      <c r="AA1445" s="65"/>
      <c r="AI1445" s="20"/>
      <c r="AJ1445" s="20"/>
      <c r="AK1445" s="21"/>
    </row>
    <row r="1446" spans="1:37">
      <c r="A1446" s="70">
        <f t="shared" si="302"/>
        <v>2.0000000000000018E-3</v>
      </c>
      <c r="B1446" s="5">
        <v>-0.74</v>
      </c>
      <c r="C1446" s="75">
        <v>4.1100000000000003</v>
      </c>
      <c r="D1446" s="75">
        <v>0.08</v>
      </c>
      <c r="G1446" s="20"/>
      <c r="H1446" s="85"/>
      <c r="I1446" s="21"/>
      <c r="U1446" s="20"/>
      <c r="V1446" s="20"/>
      <c r="W1446" s="21"/>
      <c r="X1446" s="21"/>
      <c r="Y1446" s="26"/>
      <c r="Z1446" s="26"/>
      <c r="AA1446" s="65"/>
      <c r="AI1446" s="20"/>
      <c r="AJ1446" s="20"/>
      <c r="AK1446" s="21"/>
    </row>
    <row r="1447" spans="1:37">
      <c r="A1447" s="70">
        <f t="shared" si="302"/>
        <v>2.0000000000000018E-3</v>
      </c>
      <c r="B1447" s="5">
        <v>-0.73799999999999999</v>
      </c>
      <c r="C1447" s="75">
        <v>4.21</v>
      </c>
      <c r="D1447" s="75">
        <v>0.06</v>
      </c>
      <c r="G1447" s="20"/>
      <c r="H1447" s="85"/>
      <c r="I1447" s="21"/>
      <c r="U1447" s="20"/>
      <c r="V1447" s="20"/>
      <c r="W1447" s="21"/>
      <c r="X1447" s="21"/>
      <c r="Y1447" s="26"/>
      <c r="Z1447" s="26"/>
      <c r="AA1447" s="65"/>
      <c r="AI1447" s="20"/>
      <c r="AJ1447" s="20"/>
      <c r="AK1447" s="21"/>
    </row>
    <row r="1448" spans="1:37">
      <c r="A1448" s="70">
        <f t="shared" si="302"/>
        <v>2.0000000000000018E-3</v>
      </c>
      <c r="B1448" s="5">
        <v>-0.73599999999999999</v>
      </c>
      <c r="C1448" s="75">
        <v>4.1900000000000004</v>
      </c>
      <c r="D1448" s="75">
        <v>0.06</v>
      </c>
      <c r="G1448" s="20"/>
      <c r="H1448" s="85"/>
      <c r="I1448" s="21"/>
      <c r="U1448" s="20"/>
      <c r="V1448" s="20"/>
      <c r="W1448" s="21"/>
      <c r="X1448" s="21"/>
      <c r="Y1448" s="26"/>
      <c r="Z1448" s="26"/>
      <c r="AA1448" s="65"/>
      <c r="AI1448" s="20"/>
      <c r="AJ1448" s="20"/>
      <c r="AK1448" s="21"/>
    </row>
    <row r="1449" spans="1:37">
      <c r="A1449" s="70">
        <f t="shared" si="302"/>
        <v>2.0000000000000018E-3</v>
      </c>
      <c r="B1449" s="5">
        <v>-0.73399999999999999</v>
      </c>
      <c r="C1449" s="75">
        <v>4.1500000000000004</v>
      </c>
      <c r="D1449" s="75">
        <v>0.04</v>
      </c>
      <c r="G1449" s="20"/>
      <c r="H1449" s="85"/>
      <c r="I1449" s="21"/>
      <c r="U1449" s="20"/>
      <c r="V1449" s="20"/>
      <c r="W1449" s="21"/>
      <c r="X1449" s="21"/>
      <c r="Y1449" s="26"/>
      <c r="Z1449" s="26"/>
      <c r="AA1449" s="65"/>
      <c r="AI1449" s="20"/>
      <c r="AJ1449" s="20"/>
      <c r="AK1449" s="21"/>
    </row>
    <row r="1450" spans="1:37">
      <c r="A1450" s="70">
        <f t="shared" si="302"/>
        <v>2.0000000000000018E-3</v>
      </c>
      <c r="B1450" s="5">
        <v>-0.73199999999999998</v>
      </c>
      <c r="C1450" s="75">
        <v>4.0199999999999996</v>
      </c>
      <c r="D1450" s="75">
        <v>7.0000000000000007E-2</v>
      </c>
      <c r="G1450" s="20"/>
      <c r="H1450" s="85"/>
      <c r="I1450" s="21"/>
      <c r="U1450" s="20"/>
      <c r="V1450" s="20"/>
      <c r="W1450" s="21"/>
      <c r="X1450" s="21"/>
      <c r="Y1450" s="26"/>
      <c r="Z1450" s="26"/>
      <c r="AA1450" s="65"/>
      <c r="AI1450" s="20"/>
      <c r="AJ1450" s="20"/>
      <c r="AK1450" s="21"/>
    </row>
    <row r="1451" spans="1:37">
      <c r="A1451" s="70">
        <f t="shared" si="302"/>
        <v>2.0000000000000018E-3</v>
      </c>
      <c r="B1451" s="5">
        <v>-0.73</v>
      </c>
      <c r="C1451" s="75">
        <v>4.16</v>
      </c>
      <c r="D1451" s="75">
        <v>0.04</v>
      </c>
      <c r="G1451" s="20"/>
      <c r="H1451" s="85"/>
      <c r="I1451" s="21"/>
      <c r="U1451" s="20"/>
      <c r="V1451" s="20"/>
      <c r="W1451" s="21"/>
      <c r="X1451" s="21"/>
      <c r="Y1451" s="26"/>
      <c r="Z1451" s="26"/>
      <c r="AA1451" s="65"/>
      <c r="AI1451" s="20"/>
      <c r="AJ1451" s="20"/>
      <c r="AK1451" s="21"/>
    </row>
    <row r="1452" spans="1:37">
      <c r="A1452" s="70">
        <f t="shared" si="302"/>
        <v>2.0000000000000018E-3</v>
      </c>
      <c r="B1452" s="5">
        <v>-0.72799999999999998</v>
      </c>
      <c r="C1452" s="75">
        <v>4.16</v>
      </c>
      <c r="D1452" s="75">
        <v>0.05</v>
      </c>
      <c r="G1452" s="20"/>
      <c r="H1452" s="85"/>
      <c r="I1452" s="21"/>
      <c r="U1452" s="20"/>
      <c r="V1452" s="20"/>
      <c r="W1452" s="21"/>
      <c r="X1452" s="21"/>
      <c r="Y1452" s="26"/>
      <c r="Z1452" s="26"/>
      <c r="AA1452" s="65"/>
      <c r="AI1452" s="20"/>
      <c r="AJ1452" s="20"/>
      <c r="AK1452" s="21"/>
    </row>
    <row r="1453" spans="1:37">
      <c r="A1453" s="70">
        <f t="shared" si="302"/>
        <v>2.0000000000000018E-3</v>
      </c>
      <c r="B1453" s="5">
        <v>-0.72599999999999998</v>
      </c>
      <c r="C1453" s="75">
        <v>4.32</v>
      </c>
      <c r="D1453" s="75">
        <v>0.05</v>
      </c>
      <c r="G1453" s="20"/>
      <c r="H1453" s="85"/>
      <c r="I1453" s="21"/>
      <c r="U1453" s="20"/>
      <c r="V1453" s="20"/>
      <c r="W1453" s="21"/>
      <c r="X1453" s="21"/>
      <c r="Y1453" s="26"/>
      <c r="Z1453" s="26"/>
      <c r="AA1453" s="65"/>
      <c r="AI1453" s="20"/>
      <c r="AJ1453" s="20"/>
      <c r="AK1453" s="21"/>
    </row>
    <row r="1454" spans="1:37">
      <c r="A1454" s="70">
        <f t="shared" si="302"/>
        <v>2.0000000000000018E-3</v>
      </c>
      <c r="B1454" s="5">
        <v>-0.72399999999999998</v>
      </c>
      <c r="C1454" s="75">
        <v>4.4400000000000004</v>
      </c>
      <c r="D1454" s="75">
        <v>0.06</v>
      </c>
      <c r="G1454" s="20"/>
      <c r="H1454" s="85"/>
      <c r="I1454" s="21"/>
      <c r="U1454" s="20"/>
      <c r="V1454" s="20"/>
      <c r="W1454" s="21"/>
      <c r="X1454" s="21"/>
      <c r="Y1454" s="26"/>
      <c r="Z1454" s="26"/>
      <c r="AA1454" s="65"/>
      <c r="AI1454" s="20"/>
      <c r="AJ1454" s="20"/>
      <c r="AK1454" s="21"/>
    </row>
    <row r="1455" spans="1:37">
      <c r="A1455" s="70">
        <f t="shared" si="302"/>
        <v>2.0000000000000018E-3</v>
      </c>
      <c r="B1455" s="5">
        <v>-0.72199999999999998</v>
      </c>
      <c r="C1455" s="75">
        <v>4.6500000000000004</v>
      </c>
      <c r="D1455" s="75">
        <v>0.06</v>
      </c>
      <c r="G1455" s="20"/>
      <c r="H1455" s="85"/>
      <c r="I1455" s="21"/>
      <c r="U1455" s="20"/>
      <c r="V1455" s="20"/>
      <c r="W1455" s="21"/>
      <c r="X1455" s="21"/>
      <c r="Y1455" s="26"/>
      <c r="Z1455" s="26"/>
      <c r="AA1455" s="65"/>
      <c r="AI1455" s="20"/>
      <c r="AJ1455" s="20"/>
      <c r="AK1455" s="21"/>
    </row>
    <row r="1456" spans="1:37">
      <c r="A1456" s="70">
        <f t="shared" si="302"/>
        <v>2.0000000000000018E-3</v>
      </c>
      <c r="B1456" s="5">
        <v>-0.72</v>
      </c>
      <c r="C1456" s="75">
        <v>4.66</v>
      </c>
      <c r="D1456" s="75">
        <v>0.09</v>
      </c>
      <c r="G1456" s="20"/>
      <c r="H1456" s="85"/>
      <c r="I1456" s="21"/>
      <c r="U1456" s="20"/>
      <c r="V1456" s="20"/>
      <c r="W1456" s="21"/>
      <c r="X1456" s="21"/>
      <c r="Y1456" s="26"/>
      <c r="Z1456" s="26"/>
      <c r="AA1456" s="65"/>
      <c r="AI1456" s="20"/>
      <c r="AJ1456" s="20"/>
      <c r="AK1456" s="21"/>
    </row>
    <row r="1457" spans="1:37">
      <c r="A1457" s="70">
        <f t="shared" si="302"/>
        <v>2.0000000000000018E-3</v>
      </c>
      <c r="B1457" s="5">
        <v>-0.71799999999999997</v>
      </c>
      <c r="C1457" s="75">
        <v>4.75</v>
      </c>
      <c r="D1457" s="75">
        <v>7.0000000000000007E-2</v>
      </c>
      <c r="G1457" s="20"/>
      <c r="H1457" s="85"/>
      <c r="I1457" s="21"/>
      <c r="U1457" s="20"/>
      <c r="V1457" s="20"/>
      <c r="W1457" s="21"/>
      <c r="X1457" s="21"/>
      <c r="Y1457" s="26"/>
      <c r="Z1457" s="26"/>
      <c r="AA1457" s="65"/>
      <c r="AI1457" s="20"/>
      <c r="AJ1457" s="20"/>
      <c r="AK1457" s="21"/>
    </row>
    <row r="1458" spans="1:37">
      <c r="A1458" s="70">
        <f t="shared" si="302"/>
        <v>2.0000000000000018E-3</v>
      </c>
      <c r="B1458" s="5">
        <v>-0.71599999999999997</v>
      </c>
      <c r="C1458" s="75">
        <v>4.6100000000000003</v>
      </c>
      <c r="D1458" s="75">
        <v>0.08</v>
      </c>
      <c r="G1458" s="20"/>
      <c r="H1458" s="85"/>
      <c r="I1458" s="21"/>
      <c r="U1458" s="20"/>
      <c r="V1458" s="20"/>
      <c r="W1458" s="21"/>
      <c r="X1458" s="21"/>
      <c r="Y1458" s="26"/>
      <c r="Z1458" s="26"/>
      <c r="AA1458" s="65"/>
      <c r="AI1458" s="20"/>
      <c r="AJ1458" s="20"/>
      <c r="AK1458" s="21"/>
    </row>
    <row r="1459" spans="1:37">
      <c r="A1459" s="70">
        <f t="shared" si="302"/>
        <v>2.0000000000000018E-3</v>
      </c>
      <c r="B1459" s="5">
        <v>-0.71399999999999997</v>
      </c>
      <c r="C1459" s="75">
        <v>4.29</v>
      </c>
      <c r="D1459" s="75">
        <v>0.06</v>
      </c>
      <c r="G1459" s="20"/>
      <c r="H1459" s="85"/>
      <c r="I1459" s="21"/>
      <c r="U1459" s="20"/>
      <c r="V1459" s="20"/>
      <c r="W1459" s="21"/>
      <c r="X1459" s="21"/>
      <c r="Y1459" s="26"/>
      <c r="Z1459" s="26"/>
      <c r="AA1459" s="65"/>
      <c r="AI1459" s="20"/>
      <c r="AJ1459" s="20"/>
      <c r="AK1459" s="21"/>
    </row>
    <row r="1460" spans="1:37">
      <c r="A1460" s="70">
        <f t="shared" si="302"/>
        <v>2.0000000000000018E-3</v>
      </c>
      <c r="B1460" s="5">
        <v>-0.71199999999999997</v>
      </c>
      <c r="C1460" s="75">
        <v>4.0599999999999996</v>
      </c>
      <c r="D1460" s="75">
        <v>0.09</v>
      </c>
      <c r="G1460" s="20"/>
      <c r="H1460" s="85"/>
      <c r="I1460" s="21"/>
      <c r="U1460" s="20"/>
      <c r="V1460" s="20"/>
      <c r="W1460" s="21"/>
      <c r="X1460" s="21"/>
      <c r="Y1460" s="26"/>
      <c r="Z1460" s="26"/>
      <c r="AA1460" s="65"/>
      <c r="AI1460" s="20"/>
      <c r="AJ1460" s="20"/>
      <c r="AK1460" s="21"/>
    </row>
    <row r="1461" spans="1:37">
      <c r="A1461" s="70">
        <f t="shared" si="302"/>
        <v>2.0000000000000018E-3</v>
      </c>
      <c r="B1461" s="5">
        <v>-0.71</v>
      </c>
      <c r="C1461" s="75">
        <v>3.98</v>
      </c>
      <c r="D1461" s="75">
        <v>7.0000000000000007E-2</v>
      </c>
      <c r="G1461" s="20"/>
      <c r="H1461" s="85"/>
      <c r="I1461" s="21"/>
      <c r="U1461" s="20"/>
      <c r="V1461" s="20"/>
      <c r="W1461" s="21"/>
      <c r="X1461" s="21"/>
      <c r="Y1461" s="26"/>
      <c r="Z1461" s="26"/>
      <c r="AA1461" s="65"/>
      <c r="AI1461" s="20"/>
      <c r="AJ1461" s="20"/>
      <c r="AK1461" s="21"/>
    </row>
    <row r="1462" spans="1:37">
      <c r="A1462" s="70">
        <f t="shared" si="302"/>
        <v>2.0000000000000018E-3</v>
      </c>
      <c r="B1462" s="5">
        <v>-0.70799999999999996</v>
      </c>
      <c r="C1462" s="75">
        <v>4.03</v>
      </c>
      <c r="D1462" s="75">
        <v>7.0000000000000007E-2</v>
      </c>
      <c r="G1462" s="20"/>
      <c r="H1462" s="85"/>
      <c r="I1462" s="21"/>
      <c r="U1462" s="20"/>
      <c r="V1462" s="20"/>
      <c r="W1462" s="21"/>
      <c r="X1462" s="21"/>
      <c r="Y1462" s="26"/>
      <c r="Z1462" s="26"/>
      <c r="AA1462" s="65"/>
      <c r="AI1462" s="20"/>
      <c r="AJ1462" s="20"/>
      <c r="AK1462" s="21"/>
    </row>
    <row r="1463" spans="1:37">
      <c r="A1463" s="70">
        <f t="shared" si="302"/>
        <v>2.0000000000000018E-3</v>
      </c>
      <c r="B1463" s="5">
        <v>-0.70599999999999996</v>
      </c>
      <c r="C1463" s="75">
        <v>3.93</v>
      </c>
      <c r="D1463" s="75">
        <v>0.05</v>
      </c>
      <c r="G1463" s="20"/>
      <c r="H1463" s="85"/>
      <c r="I1463" s="21"/>
      <c r="U1463" s="20"/>
      <c r="V1463" s="20"/>
      <c r="W1463" s="21"/>
      <c r="X1463" s="21"/>
      <c r="Y1463" s="26"/>
      <c r="Z1463" s="26"/>
      <c r="AA1463" s="65"/>
      <c r="AI1463" s="20"/>
      <c r="AJ1463" s="20"/>
      <c r="AK1463" s="21"/>
    </row>
    <row r="1464" spans="1:37">
      <c r="A1464" s="70">
        <f t="shared" si="302"/>
        <v>2.0000000000000018E-3</v>
      </c>
      <c r="B1464" s="5">
        <v>-0.70399999999999996</v>
      </c>
      <c r="C1464" s="75">
        <v>3.84</v>
      </c>
      <c r="D1464" s="75">
        <v>0.05</v>
      </c>
      <c r="G1464" s="20"/>
      <c r="H1464" s="85"/>
      <c r="I1464" s="21"/>
      <c r="U1464" s="20"/>
      <c r="V1464" s="20"/>
      <c r="W1464" s="21"/>
      <c r="X1464" s="21"/>
      <c r="Y1464" s="26"/>
      <c r="Z1464" s="26"/>
      <c r="AA1464" s="65"/>
      <c r="AI1464" s="20"/>
      <c r="AJ1464" s="20"/>
      <c r="AK1464" s="21"/>
    </row>
    <row r="1465" spans="1:37">
      <c r="A1465" s="70">
        <f t="shared" si="302"/>
        <v>2.0000000000000018E-3</v>
      </c>
      <c r="B1465" s="5">
        <v>-0.70199999999999996</v>
      </c>
      <c r="C1465" s="75">
        <v>3.76</v>
      </c>
      <c r="D1465" s="75">
        <v>0.05</v>
      </c>
      <c r="G1465" s="20"/>
      <c r="H1465" s="85"/>
      <c r="I1465" s="21"/>
      <c r="U1465" s="20"/>
      <c r="V1465" s="20"/>
      <c r="W1465" s="21"/>
      <c r="X1465" s="21"/>
      <c r="Y1465" s="26"/>
      <c r="Z1465" s="26"/>
      <c r="AA1465" s="65"/>
      <c r="AI1465" s="20"/>
      <c r="AJ1465" s="20"/>
      <c r="AK1465" s="21"/>
    </row>
    <row r="1466" spans="1:37">
      <c r="A1466" s="70">
        <f t="shared" si="302"/>
        <v>2.0000000000000018E-3</v>
      </c>
      <c r="B1466" s="5">
        <v>-0.7</v>
      </c>
      <c r="C1466" s="75">
        <v>3.65</v>
      </c>
      <c r="D1466" s="75">
        <v>0.05</v>
      </c>
      <c r="G1466" s="20"/>
      <c r="H1466" s="85"/>
      <c r="I1466" s="21"/>
      <c r="U1466" s="20"/>
      <c r="V1466" s="20"/>
      <c r="W1466" s="21"/>
      <c r="X1466" s="21"/>
      <c r="Y1466" s="26"/>
      <c r="Z1466" s="26"/>
      <c r="AA1466" s="65"/>
      <c r="AI1466" s="20"/>
      <c r="AJ1466" s="20"/>
      <c r="AK1466" s="21"/>
    </row>
    <row r="1467" spans="1:37">
      <c r="A1467" s="70">
        <f t="shared" si="302"/>
        <v>2.0000000000000018E-3</v>
      </c>
      <c r="B1467" s="5">
        <v>-0.69799999999999995</v>
      </c>
      <c r="C1467" s="75">
        <v>3.57</v>
      </c>
      <c r="D1467" s="75">
        <v>0.04</v>
      </c>
      <c r="G1467" s="20"/>
      <c r="H1467" s="85"/>
      <c r="I1467" s="21"/>
      <c r="U1467" s="20"/>
      <c r="V1467" s="20"/>
      <c r="W1467" s="21"/>
      <c r="X1467" s="21"/>
      <c r="Y1467" s="26"/>
      <c r="Z1467" s="26"/>
      <c r="AA1467" s="65"/>
      <c r="AI1467" s="20"/>
      <c r="AJ1467" s="20"/>
      <c r="AK1467" s="21"/>
    </row>
    <row r="1468" spans="1:37">
      <c r="A1468" s="70">
        <f t="shared" si="302"/>
        <v>2.0000000000000018E-3</v>
      </c>
      <c r="B1468" s="5">
        <v>-0.69599999999999995</v>
      </c>
      <c r="C1468" s="75">
        <v>3.5</v>
      </c>
      <c r="D1468" s="75">
        <v>0.04</v>
      </c>
      <c r="G1468" s="20"/>
      <c r="H1468" s="85"/>
      <c r="I1468" s="21"/>
      <c r="U1468" s="20"/>
      <c r="V1468" s="20"/>
      <c r="W1468" s="21"/>
      <c r="X1468" s="21"/>
      <c r="Y1468" s="26"/>
      <c r="Z1468" s="26"/>
      <c r="AA1468" s="65"/>
      <c r="AI1468" s="20"/>
      <c r="AJ1468" s="20"/>
      <c r="AK1468" s="21"/>
    </row>
    <row r="1469" spans="1:37">
      <c r="A1469" s="70">
        <f t="shared" si="302"/>
        <v>2.0000000000000018E-3</v>
      </c>
      <c r="B1469" s="5">
        <v>-0.69399999999999995</v>
      </c>
      <c r="C1469" s="75">
        <v>3.64</v>
      </c>
      <c r="D1469" s="75">
        <v>0.06</v>
      </c>
      <c r="G1469" s="20"/>
      <c r="H1469" s="85"/>
      <c r="I1469" s="21"/>
      <c r="U1469" s="20"/>
      <c r="V1469" s="20"/>
      <c r="W1469" s="21"/>
      <c r="X1469" s="21"/>
      <c r="Y1469" s="26"/>
      <c r="Z1469" s="26"/>
      <c r="AA1469" s="65"/>
      <c r="AI1469" s="20"/>
      <c r="AJ1469" s="20"/>
      <c r="AK1469" s="21"/>
    </row>
    <row r="1470" spans="1:37">
      <c r="A1470" s="70">
        <f t="shared" si="302"/>
        <v>2.0000000000000018E-3</v>
      </c>
      <c r="B1470" s="5">
        <v>-0.69199999999999995</v>
      </c>
      <c r="C1470" s="75">
        <v>3.71</v>
      </c>
      <c r="D1470" s="75">
        <v>0.06</v>
      </c>
      <c r="G1470" s="20"/>
      <c r="H1470" s="85"/>
      <c r="I1470" s="21"/>
      <c r="U1470" s="20"/>
      <c r="V1470" s="20"/>
      <c r="W1470" s="21"/>
      <c r="X1470" s="21"/>
      <c r="Y1470" s="26"/>
      <c r="Z1470" s="26"/>
      <c r="AA1470" s="65"/>
      <c r="AI1470" s="20"/>
      <c r="AJ1470" s="20"/>
      <c r="AK1470" s="21"/>
    </row>
    <row r="1471" spans="1:37">
      <c r="A1471" s="70">
        <f t="shared" si="302"/>
        <v>2.0000000000000018E-3</v>
      </c>
      <c r="B1471" s="5">
        <v>-0.69</v>
      </c>
      <c r="C1471" s="75">
        <v>3.7</v>
      </c>
      <c r="D1471" s="75">
        <v>0.05</v>
      </c>
      <c r="G1471" s="20"/>
      <c r="H1471" s="85"/>
      <c r="I1471" s="21"/>
      <c r="U1471" s="20"/>
      <c r="V1471" s="20"/>
      <c r="W1471" s="21"/>
      <c r="X1471" s="21"/>
      <c r="Y1471" s="26"/>
      <c r="Z1471" s="26"/>
      <c r="AA1471" s="65"/>
      <c r="AI1471" s="20"/>
      <c r="AJ1471" s="20"/>
      <c r="AK1471" s="21"/>
    </row>
    <row r="1472" spans="1:37">
      <c r="A1472" s="70">
        <f t="shared" si="302"/>
        <v>2.0000000000000018E-3</v>
      </c>
      <c r="B1472" s="5">
        <v>-0.68799999999999994</v>
      </c>
      <c r="C1472" s="75">
        <v>3.95</v>
      </c>
      <c r="D1472" s="75">
        <v>0.06</v>
      </c>
      <c r="G1472" s="20"/>
      <c r="H1472" s="85"/>
      <c r="I1472" s="21"/>
      <c r="U1472" s="20"/>
      <c r="V1472" s="20"/>
      <c r="W1472" s="21"/>
      <c r="X1472" s="21"/>
      <c r="Y1472" s="26"/>
      <c r="Z1472" s="26"/>
      <c r="AA1472" s="65"/>
      <c r="AI1472" s="20"/>
      <c r="AJ1472" s="20"/>
      <c r="AK1472" s="21"/>
    </row>
    <row r="1473" spans="1:37">
      <c r="A1473" s="70">
        <f t="shared" si="302"/>
        <v>1.9999999999998908E-3</v>
      </c>
      <c r="B1473" s="5">
        <v>-0.68600000000000005</v>
      </c>
      <c r="C1473" s="75">
        <v>4.13</v>
      </c>
      <c r="D1473" s="75">
        <v>0.05</v>
      </c>
      <c r="G1473" s="20"/>
      <c r="H1473" s="85"/>
      <c r="I1473" s="21"/>
      <c r="U1473" s="20"/>
      <c r="V1473" s="20"/>
      <c r="W1473" s="21"/>
      <c r="X1473" s="21"/>
      <c r="Y1473" s="26"/>
      <c r="Z1473" s="26"/>
      <c r="AA1473" s="65"/>
      <c r="AI1473" s="20"/>
      <c r="AJ1473" s="20"/>
      <c r="AK1473" s="21"/>
    </row>
    <row r="1474" spans="1:37">
      <c r="A1474" s="70">
        <f t="shared" si="302"/>
        <v>2.0000000000000018E-3</v>
      </c>
      <c r="B1474" s="5">
        <v>-0.68400000000000005</v>
      </c>
      <c r="C1474" s="75">
        <v>4.03</v>
      </c>
      <c r="D1474" s="75">
        <v>7.0000000000000007E-2</v>
      </c>
      <c r="G1474" s="20"/>
      <c r="H1474" s="85"/>
      <c r="I1474" s="21"/>
      <c r="U1474" s="20"/>
      <c r="V1474" s="20"/>
      <c r="W1474" s="21"/>
      <c r="X1474" s="21"/>
      <c r="Y1474" s="26"/>
      <c r="Z1474" s="26"/>
      <c r="AA1474" s="65"/>
      <c r="AI1474" s="20"/>
      <c r="AJ1474" s="20"/>
      <c r="AK1474" s="21"/>
    </row>
    <row r="1475" spans="1:37">
      <c r="A1475" s="70">
        <f t="shared" si="302"/>
        <v>2.0000000000000018E-3</v>
      </c>
      <c r="B1475" s="5">
        <v>-0.68200000000000005</v>
      </c>
      <c r="C1475" s="75">
        <v>4.1500000000000004</v>
      </c>
      <c r="D1475" s="75">
        <v>0.06</v>
      </c>
      <c r="G1475" s="20"/>
      <c r="H1475" s="85"/>
      <c r="I1475" s="21"/>
      <c r="U1475" s="20"/>
      <c r="V1475" s="20"/>
      <c r="W1475" s="21"/>
      <c r="X1475" s="21"/>
      <c r="Y1475" s="26"/>
      <c r="Z1475" s="26"/>
      <c r="AA1475" s="65"/>
      <c r="AI1475" s="20"/>
      <c r="AJ1475" s="20"/>
      <c r="AK1475" s="21"/>
    </row>
    <row r="1476" spans="1:37">
      <c r="A1476" s="70">
        <f t="shared" ref="A1476:A1539" si="303">B1476-B1475</f>
        <v>2.0000000000000018E-3</v>
      </c>
      <c r="B1476" s="5">
        <v>-0.68</v>
      </c>
      <c r="C1476" s="75">
        <v>4.1399999999999997</v>
      </c>
      <c r="D1476" s="75">
        <v>0.06</v>
      </c>
      <c r="G1476" s="20"/>
      <c r="H1476" s="85"/>
      <c r="I1476" s="21"/>
      <c r="U1476" s="20"/>
      <c r="V1476" s="20"/>
      <c r="W1476" s="21"/>
      <c r="X1476" s="21"/>
      <c r="Y1476" s="26"/>
      <c r="Z1476" s="26"/>
      <c r="AA1476" s="65"/>
      <c r="AI1476" s="20"/>
      <c r="AJ1476" s="20"/>
      <c r="AK1476" s="21"/>
    </row>
    <row r="1477" spans="1:37">
      <c r="A1477" s="70">
        <f t="shared" si="303"/>
        <v>2.0000000000000018E-3</v>
      </c>
      <c r="B1477" s="5">
        <v>-0.67800000000000005</v>
      </c>
      <c r="C1477" s="75">
        <v>4.26</v>
      </c>
      <c r="D1477" s="75">
        <v>0.05</v>
      </c>
      <c r="G1477" s="20"/>
      <c r="H1477" s="85"/>
      <c r="I1477" s="21"/>
      <c r="U1477" s="20"/>
      <c r="V1477" s="20"/>
      <c r="W1477" s="21"/>
      <c r="X1477" s="21"/>
      <c r="Y1477" s="26"/>
      <c r="Z1477" s="26"/>
      <c r="AA1477" s="65"/>
      <c r="AI1477" s="20"/>
      <c r="AJ1477" s="20"/>
      <c r="AK1477" s="21"/>
    </row>
    <row r="1478" spans="1:37">
      <c r="A1478" s="70">
        <f t="shared" si="303"/>
        <v>2.0000000000000018E-3</v>
      </c>
      <c r="B1478" s="5">
        <v>-0.67600000000000005</v>
      </c>
      <c r="C1478" s="75">
        <v>4.4000000000000004</v>
      </c>
      <c r="D1478" s="75">
        <v>0.05</v>
      </c>
      <c r="G1478" s="20"/>
      <c r="H1478" s="85"/>
      <c r="I1478" s="21"/>
      <c r="U1478" s="20"/>
      <c r="V1478" s="20"/>
      <c r="W1478" s="21"/>
      <c r="X1478" s="21"/>
      <c r="Y1478" s="26"/>
      <c r="Z1478" s="26"/>
      <c r="AA1478" s="65"/>
      <c r="AI1478" s="20"/>
      <c r="AJ1478" s="20"/>
      <c r="AK1478" s="21"/>
    </row>
    <row r="1479" spans="1:37">
      <c r="A1479" s="70">
        <f t="shared" si="303"/>
        <v>2.0000000000000018E-3</v>
      </c>
      <c r="B1479" s="5">
        <v>-0.67400000000000004</v>
      </c>
      <c r="C1479" s="75">
        <v>4.46</v>
      </c>
      <c r="D1479" s="75">
        <v>0.04</v>
      </c>
      <c r="G1479" s="20"/>
      <c r="H1479" s="85"/>
      <c r="I1479" s="21"/>
      <c r="U1479" s="20"/>
      <c r="V1479" s="20"/>
      <c r="W1479" s="21"/>
      <c r="X1479" s="21"/>
      <c r="Y1479" s="26"/>
      <c r="Z1479" s="26"/>
      <c r="AA1479" s="65"/>
      <c r="AI1479" s="20"/>
      <c r="AJ1479" s="20"/>
      <c r="AK1479" s="21"/>
    </row>
    <row r="1480" spans="1:37">
      <c r="A1480" s="70">
        <f t="shared" si="303"/>
        <v>2.0000000000000018E-3</v>
      </c>
      <c r="B1480" s="5">
        <v>-0.67200000000000004</v>
      </c>
      <c r="C1480" s="75">
        <v>4.5199999999999996</v>
      </c>
      <c r="D1480" s="75">
        <v>0.06</v>
      </c>
      <c r="G1480" s="20"/>
      <c r="H1480" s="85"/>
      <c r="I1480" s="21"/>
      <c r="U1480" s="20"/>
      <c r="V1480" s="20"/>
      <c r="W1480" s="21"/>
      <c r="X1480" s="21"/>
      <c r="Y1480" s="26"/>
      <c r="Z1480" s="26"/>
      <c r="AA1480" s="65"/>
      <c r="AI1480" s="20"/>
      <c r="AJ1480" s="20"/>
      <c r="AK1480" s="21"/>
    </row>
    <row r="1481" spans="1:37">
      <c r="A1481" s="70">
        <f t="shared" si="303"/>
        <v>2.0000000000000018E-3</v>
      </c>
      <c r="B1481" s="5">
        <v>-0.67</v>
      </c>
      <c r="C1481" s="75">
        <v>4.42</v>
      </c>
      <c r="D1481" s="75">
        <v>0.05</v>
      </c>
      <c r="G1481" s="20"/>
      <c r="H1481" s="85"/>
      <c r="I1481" s="21"/>
      <c r="U1481" s="20"/>
      <c r="V1481" s="20"/>
      <c r="W1481" s="21"/>
      <c r="X1481" s="21"/>
      <c r="Y1481" s="26"/>
      <c r="Z1481" s="26"/>
      <c r="AA1481" s="65"/>
      <c r="AI1481" s="20"/>
      <c r="AJ1481" s="20"/>
      <c r="AK1481" s="21"/>
    </row>
    <row r="1482" spans="1:37">
      <c r="A1482" s="70">
        <f t="shared" si="303"/>
        <v>2.0000000000000018E-3</v>
      </c>
      <c r="B1482" s="5">
        <v>-0.66800000000000004</v>
      </c>
      <c r="C1482" s="75">
        <v>4.6500000000000004</v>
      </c>
      <c r="D1482" s="75">
        <v>0.04</v>
      </c>
      <c r="G1482" s="20"/>
      <c r="H1482" s="85"/>
      <c r="I1482" s="21"/>
      <c r="U1482" s="20"/>
      <c r="V1482" s="20"/>
      <c r="W1482" s="21"/>
      <c r="X1482" s="21"/>
      <c r="Y1482" s="26"/>
      <c r="Z1482" s="26"/>
      <c r="AA1482" s="65"/>
      <c r="AI1482" s="20"/>
      <c r="AJ1482" s="20"/>
      <c r="AK1482" s="21"/>
    </row>
    <row r="1483" spans="1:37">
      <c r="A1483" s="70">
        <f t="shared" si="303"/>
        <v>2.0000000000000018E-3</v>
      </c>
      <c r="B1483" s="5">
        <v>-0.66600000000000004</v>
      </c>
      <c r="C1483" s="75">
        <v>4.5</v>
      </c>
      <c r="D1483" s="75">
        <v>0.05</v>
      </c>
      <c r="G1483" s="20"/>
      <c r="H1483" s="85"/>
      <c r="I1483" s="21"/>
      <c r="U1483" s="20"/>
      <c r="V1483" s="20"/>
      <c r="W1483" s="21"/>
      <c r="X1483" s="21"/>
      <c r="Y1483" s="26"/>
      <c r="Z1483" s="26"/>
      <c r="AA1483" s="65"/>
      <c r="AI1483" s="20"/>
      <c r="AJ1483" s="20"/>
      <c r="AK1483" s="21"/>
    </row>
    <row r="1484" spans="1:37">
      <c r="A1484" s="70">
        <f t="shared" si="303"/>
        <v>2.0000000000000018E-3</v>
      </c>
      <c r="B1484" s="5">
        <v>-0.66400000000000003</v>
      </c>
      <c r="C1484" s="75">
        <v>4.58</v>
      </c>
      <c r="D1484" s="75">
        <v>0.04</v>
      </c>
      <c r="G1484" s="20"/>
      <c r="H1484" s="85"/>
      <c r="I1484" s="21"/>
      <c r="U1484" s="20"/>
      <c r="V1484" s="20"/>
      <c r="W1484" s="21"/>
      <c r="X1484" s="21"/>
      <c r="Y1484" s="26"/>
      <c r="Z1484" s="26"/>
      <c r="AA1484" s="65"/>
      <c r="AI1484" s="20"/>
      <c r="AJ1484" s="20"/>
      <c r="AK1484" s="21"/>
    </row>
    <row r="1485" spans="1:37">
      <c r="A1485" s="70">
        <f t="shared" si="303"/>
        <v>2.0000000000000018E-3</v>
      </c>
      <c r="B1485" s="5">
        <v>-0.66200000000000003</v>
      </c>
      <c r="C1485" s="75">
        <v>4.8</v>
      </c>
      <c r="D1485" s="75">
        <v>7.0000000000000007E-2</v>
      </c>
      <c r="G1485" s="20"/>
      <c r="H1485" s="85"/>
      <c r="I1485" s="21"/>
      <c r="U1485" s="20"/>
      <c r="V1485" s="20"/>
      <c r="W1485" s="21"/>
      <c r="X1485" s="21"/>
      <c r="Y1485" s="26"/>
      <c r="Z1485" s="26"/>
      <c r="AA1485" s="65"/>
      <c r="AI1485" s="20"/>
      <c r="AJ1485" s="20"/>
      <c r="AK1485" s="21"/>
    </row>
    <row r="1486" spans="1:37">
      <c r="A1486" s="70">
        <f t="shared" si="303"/>
        <v>2.0000000000000018E-3</v>
      </c>
      <c r="B1486" s="5">
        <v>-0.66</v>
      </c>
      <c r="C1486" s="75">
        <v>4.6399999999999997</v>
      </c>
      <c r="D1486" s="75">
        <v>0.05</v>
      </c>
      <c r="G1486" s="20"/>
      <c r="H1486" s="85"/>
      <c r="I1486" s="21"/>
      <c r="U1486" s="20"/>
      <c r="V1486" s="20"/>
      <c r="W1486" s="21"/>
      <c r="X1486" s="21"/>
      <c r="Y1486" s="26"/>
      <c r="Z1486" s="26"/>
      <c r="AA1486" s="65"/>
      <c r="AI1486" s="20"/>
      <c r="AJ1486" s="20"/>
      <c r="AK1486" s="21"/>
    </row>
    <row r="1487" spans="1:37">
      <c r="A1487" s="70">
        <f t="shared" si="303"/>
        <v>2.0000000000000018E-3</v>
      </c>
      <c r="B1487" s="5">
        <v>-0.65800000000000003</v>
      </c>
      <c r="C1487" s="75">
        <v>4.58</v>
      </c>
      <c r="D1487" s="75">
        <v>0.04</v>
      </c>
      <c r="G1487" s="20"/>
      <c r="H1487" s="85"/>
      <c r="I1487" s="21"/>
      <c r="U1487" s="20"/>
      <c r="V1487" s="20"/>
      <c r="W1487" s="21"/>
      <c r="X1487" s="21"/>
      <c r="Y1487" s="26"/>
      <c r="Z1487" s="26"/>
      <c r="AA1487" s="65"/>
      <c r="AI1487" s="20"/>
      <c r="AJ1487" s="20"/>
      <c r="AK1487" s="21"/>
    </row>
    <row r="1488" spans="1:37">
      <c r="A1488" s="70">
        <f t="shared" si="303"/>
        <v>2.0000000000000018E-3</v>
      </c>
      <c r="B1488" s="5">
        <v>-0.65600000000000003</v>
      </c>
      <c r="C1488" s="75">
        <v>4.57</v>
      </c>
      <c r="D1488" s="75">
        <v>0.05</v>
      </c>
      <c r="G1488" s="20"/>
      <c r="H1488" s="85"/>
      <c r="I1488" s="21"/>
      <c r="U1488" s="20"/>
      <c r="V1488" s="20"/>
      <c r="W1488" s="21"/>
      <c r="X1488" s="21"/>
      <c r="Y1488" s="26"/>
      <c r="Z1488" s="26"/>
      <c r="AA1488" s="65"/>
      <c r="AI1488" s="20"/>
      <c r="AJ1488" s="20"/>
      <c r="AK1488" s="21"/>
    </row>
    <row r="1489" spans="1:37">
      <c r="A1489" s="70">
        <f t="shared" si="303"/>
        <v>2.0000000000000018E-3</v>
      </c>
      <c r="B1489" s="5">
        <v>-0.65400000000000003</v>
      </c>
      <c r="C1489" s="75">
        <v>4.7699999999999996</v>
      </c>
      <c r="D1489" s="75">
        <v>0.05</v>
      </c>
      <c r="G1489" s="20"/>
      <c r="H1489" s="85"/>
      <c r="I1489" s="21"/>
      <c r="U1489" s="20"/>
      <c r="V1489" s="20"/>
      <c r="W1489" s="21"/>
      <c r="X1489" s="21"/>
      <c r="Y1489" s="26"/>
      <c r="Z1489" s="26"/>
      <c r="AA1489" s="65"/>
      <c r="AI1489" s="20"/>
      <c r="AJ1489" s="20"/>
      <c r="AK1489" s="21"/>
    </row>
    <row r="1490" spans="1:37">
      <c r="A1490" s="70">
        <f t="shared" si="303"/>
        <v>2.0000000000000018E-3</v>
      </c>
      <c r="B1490" s="5">
        <v>-0.65200000000000002</v>
      </c>
      <c r="C1490" s="75">
        <v>4.79</v>
      </c>
      <c r="D1490" s="75">
        <v>0.05</v>
      </c>
      <c r="G1490" s="20"/>
      <c r="H1490" s="85"/>
      <c r="I1490" s="21"/>
      <c r="U1490" s="20"/>
      <c r="V1490" s="20"/>
      <c r="W1490" s="21"/>
      <c r="X1490" s="21"/>
      <c r="Y1490" s="26"/>
      <c r="Z1490" s="26"/>
      <c r="AA1490" s="65"/>
      <c r="AI1490" s="20"/>
      <c r="AJ1490" s="20"/>
      <c r="AK1490" s="21"/>
    </row>
    <row r="1491" spans="1:37">
      <c r="A1491" s="70">
        <f t="shared" si="303"/>
        <v>2.0000000000000018E-3</v>
      </c>
      <c r="B1491" s="5">
        <v>-0.65</v>
      </c>
      <c r="C1491" s="75">
        <v>4.71</v>
      </c>
      <c r="D1491" s="75">
        <v>0.06</v>
      </c>
      <c r="G1491" s="20"/>
      <c r="H1491" s="85"/>
      <c r="I1491" s="21"/>
      <c r="U1491" s="20"/>
      <c r="V1491" s="20"/>
      <c r="W1491" s="21"/>
      <c r="X1491" s="21"/>
      <c r="Y1491" s="26"/>
      <c r="Z1491" s="26"/>
      <c r="AA1491" s="65"/>
      <c r="AI1491" s="20"/>
      <c r="AJ1491" s="20"/>
      <c r="AK1491" s="21"/>
    </row>
    <row r="1492" spans="1:37">
      <c r="A1492" s="70">
        <f t="shared" si="303"/>
        <v>2.0000000000000018E-3</v>
      </c>
      <c r="B1492" s="5">
        <v>-0.64800000000000002</v>
      </c>
      <c r="C1492" s="75">
        <v>4.75</v>
      </c>
      <c r="D1492" s="75">
        <v>0.05</v>
      </c>
      <c r="G1492" s="20"/>
      <c r="H1492" s="85"/>
      <c r="I1492" s="21"/>
      <c r="U1492" s="20"/>
      <c r="V1492" s="20"/>
      <c r="W1492" s="21"/>
      <c r="X1492" s="21"/>
      <c r="Y1492" s="26"/>
      <c r="Z1492" s="26"/>
      <c r="AA1492" s="65"/>
      <c r="AI1492" s="20"/>
      <c r="AJ1492" s="20"/>
      <c r="AK1492" s="21"/>
    </row>
    <row r="1493" spans="1:37">
      <c r="A1493" s="70">
        <f t="shared" si="303"/>
        <v>2.0000000000000018E-3</v>
      </c>
      <c r="B1493" s="5">
        <v>-0.64600000000000002</v>
      </c>
      <c r="C1493" s="75">
        <v>4.72</v>
      </c>
      <c r="D1493" s="75">
        <v>0.05</v>
      </c>
      <c r="G1493" s="20"/>
      <c r="H1493" s="85"/>
      <c r="I1493" s="21"/>
      <c r="U1493" s="20"/>
      <c r="V1493" s="20"/>
      <c r="W1493" s="21"/>
      <c r="X1493" s="21"/>
      <c r="Y1493" s="26"/>
      <c r="Z1493" s="26"/>
      <c r="AA1493" s="65"/>
      <c r="AI1493" s="20"/>
      <c r="AJ1493" s="20"/>
      <c r="AK1493" s="21"/>
    </row>
    <row r="1494" spans="1:37">
      <c r="A1494" s="70">
        <f t="shared" si="303"/>
        <v>2.0000000000000018E-3</v>
      </c>
      <c r="B1494" s="5">
        <v>-0.64400000000000002</v>
      </c>
      <c r="C1494" s="75">
        <v>4.68</v>
      </c>
      <c r="D1494" s="75">
        <v>0.08</v>
      </c>
      <c r="G1494" s="20"/>
      <c r="H1494" s="85"/>
      <c r="I1494" s="21"/>
      <c r="U1494" s="20"/>
      <c r="V1494" s="20"/>
      <c r="W1494" s="21"/>
      <c r="X1494" s="21"/>
      <c r="Y1494" s="26"/>
      <c r="Z1494" s="26"/>
      <c r="AA1494" s="65"/>
      <c r="AI1494" s="20"/>
      <c r="AJ1494" s="20"/>
      <c r="AK1494" s="21"/>
    </row>
    <row r="1495" spans="1:37">
      <c r="A1495" s="70">
        <f t="shared" si="303"/>
        <v>2.0000000000000018E-3</v>
      </c>
      <c r="B1495" s="5">
        <v>-0.64200000000000002</v>
      </c>
      <c r="C1495" s="75">
        <v>4.75</v>
      </c>
      <c r="D1495" s="75">
        <v>0.05</v>
      </c>
      <c r="G1495" s="20"/>
      <c r="H1495" s="85"/>
      <c r="I1495" s="21"/>
      <c r="U1495" s="20"/>
      <c r="V1495" s="20"/>
      <c r="W1495" s="21"/>
      <c r="X1495" s="21"/>
      <c r="Y1495" s="26"/>
      <c r="Z1495" s="26"/>
      <c r="AA1495" s="65"/>
      <c r="AI1495" s="20"/>
      <c r="AJ1495" s="20"/>
      <c r="AK1495" s="21"/>
    </row>
    <row r="1496" spans="1:37">
      <c r="A1496" s="70">
        <f t="shared" si="303"/>
        <v>2.0000000000000018E-3</v>
      </c>
      <c r="B1496" s="5">
        <v>-0.64</v>
      </c>
      <c r="C1496" s="75">
        <v>5.01</v>
      </c>
      <c r="D1496" s="75">
        <v>0.06</v>
      </c>
      <c r="G1496" s="20"/>
      <c r="H1496" s="85"/>
      <c r="I1496" s="21"/>
      <c r="U1496" s="20"/>
      <c r="V1496" s="20"/>
      <c r="W1496" s="21"/>
      <c r="X1496" s="21"/>
      <c r="Y1496" s="26"/>
      <c r="Z1496" s="26"/>
      <c r="AA1496" s="65"/>
      <c r="AI1496" s="20"/>
      <c r="AJ1496" s="20"/>
      <c r="AK1496" s="21"/>
    </row>
    <row r="1497" spans="1:37">
      <c r="A1497" s="70">
        <f t="shared" si="303"/>
        <v>2.0000000000000018E-3</v>
      </c>
      <c r="B1497" s="5">
        <v>-0.63800000000000001</v>
      </c>
      <c r="C1497" s="75">
        <v>4.8</v>
      </c>
      <c r="D1497" s="75">
        <v>0.05</v>
      </c>
      <c r="G1497" s="20"/>
      <c r="H1497" s="85"/>
      <c r="I1497" s="21"/>
      <c r="U1497" s="20"/>
      <c r="V1497" s="20"/>
      <c r="W1497" s="21"/>
      <c r="X1497" s="21"/>
      <c r="Y1497" s="26"/>
      <c r="Z1497" s="26"/>
      <c r="AA1497" s="65"/>
      <c r="AI1497" s="20"/>
      <c r="AJ1497" s="20"/>
      <c r="AK1497" s="21"/>
    </row>
    <row r="1498" spans="1:37">
      <c r="A1498" s="70">
        <f t="shared" si="303"/>
        <v>2.0000000000000018E-3</v>
      </c>
      <c r="B1498" s="5">
        <v>-0.63600000000000001</v>
      </c>
      <c r="C1498" s="75">
        <v>5</v>
      </c>
      <c r="D1498" s="75">
        <v>0.04</v>
      </c>
      <c r="G1498" s="20"/>
      <c r="H1498" s="85"/>
      <c r="I1498" s="21"/>
      <c r="U1498" s="20"/>
      <c r="V1498" s="20"/>
      <c r="W1498" s="21"/>
      <c r="X1498" s="21"/>
      <c r="Y1498" s="26"/>
      <c r="Z1498" s="26"/>
      <c r="AA1498" s="65"/>
      <c r="AI1498" s="20"/>
      <c r="AJ1498" s="20"/>
      <c r="AK1498" s="21"/>
    </row>
    <row r="1499" spans="1:37">
      <c r="A1499" s="70">
        <f t="shared" si="303"/>
        <v>2.0000000000000018E-3</v>
      </c>
      <c r="B1499" s="5">
        <v>-0.63400000000000001</v>
      </c>
      <c r="C1499" s="75">
        <v>4.93</v>
      </c>
      <c r="D1499" s="75">
        <v>0.06</v>
      </c>
      <c r="G1499" s="20"/>
      <c r="H1499" s="85"/>
      <c r="I1499" s="21"/>
      <c r="U1499" s="20"/>
      <c r="V1499" s="20"/>
      <c r="W1499" s="21"/>
      <c r="X1499" s="21"/>
      <c r="Y1499" s="26"/>
      <c r="Z1499" s="26"/>
      <c r="AA1499" s="65"/>
      <c r="AI1499" s="20"/>
      <c r="AJ1499" s="20"/>
      <c r="AK1499" s="21"/>
    </row>
    <row r="1500" spans="1:37">
      <c r="A1500" s="70">
        <f t="shared" si="303"/>
        <v>2.0000000000000018E-3</v>
      </c>
      <c r="B1500" s="5">
        <v>-0.63200000000000001</v>
      </c>
      <c r="C1500" s="75">
        <v>5.05</v>
      </c>
      <c r="D1500" s="75">
        <v>0.05</v>
      </c>
      <c r="G1500" s="20"/>
      <c r="H1500" s="85"/>
      <c r="I1500" s="21"/>
      <c r="U1500" s="20"/>
      <c r="V1500" s="20"/>
      <c r="W1500" s="21"/>
      <c r="X1500" s="21"/>
      <c r="Y1500" s="26"/>
      <c r="Z1500" s="26"/>
      <c r="AA1500" s="65"/>
      <c r="AI1500" s="20"/>
      <c r="AJ1500" s="20"/>
      <c r="AK1500" s="21"/>
    </row>
    <row r="1501" spans="1:37">
      <c r="A1501" s="70">
        <f t="shared" si="303"/>
        <v>2.0000000000000018E-3</v>
      </c>
      <c r="B1501" s="5">
        <v>-0.63</v>
      </c>
      <c r="C1501" s="75">
        <v>5.08</v>
      </c>
      <c r="D1501" s="75">
        <v>0.06</v>
      </c>
      <c r="G1501" s="20"/>
      <c r="H1501" s="85"/>
      <c r="I1501" s="21"/>
      <c r="U1501" s="20"/>
      <c r="V1501" s="20"/>
      <c r="W1501" s="21"/>
      <c r="X1501" s="21"/>
      <c r="Y1501" s="26"/>
      <c r="Z1501" s="26"/>
      <c r="AA1501" s="65"/>
      <c r="AI1501" s="20"/>
      <c r="AJ1501" s="20"/>
      <c r="AK1501" s="21"/>
    </row>
    <row r="1502" spans="1:37">
      <c r="A1502" s="70">
        <f t="shared" si="303"/>
        <v>2.0000000000000018E-3</v>
      </c>
      <c r="B1502" s="5">
        <v>-0.628</v>
      </c>
      <c r="C1502" s="75">
        <v>5.01</v>
      </c>
      <c r="D1502" s="75">
        <v>7.0000000000000007E-2</v>
      </c>
      <c r="G1502" s="20"/>
      <c r="H1502" s="85"/>
      <c r="I1502" s="21"/>
      <c r="U1502" s="20"/>
      <c r="V1502" s="20"/>
      <c r="W1502" s="21"/>
      <c r="X1502" s="21"/>
      <c r="Y1502" s="26"/>
      <c r="Z1502" s="26"/>
      <c r="AA1502" s="65"/>
      <c r="AI1502" s="20"/>
      <c r="AJ1502" s="20"/>
      <c r="AK1502" s="21"/>
    </row>
    <row r="1503" spans="1:37">
      <c r="A1503" s="70">
        <f t="shared" si="303"/>
        <v>2.0000000000000018E-3</v>
      </c>
      <c r="B1503" s="5">
        <v>-0.626</v>
      </c>
      <c r="C1503" s="75">
        <v>4.9000000000000004</v>
      </c>
      <c r="D1503" s="75">
        <v>0.06</v>
      </c>
      <c r="G1503" s="20"/>
      <c r="H1503" s="85"/>
      <c r="I1503" s="21"/>
      <c r="U1503" s="20"/>
      <c r="V1503" s="20"/>
      <c r="W1503" s="21"/>
      <c r="X1503" s="21"/>
      <c r="Y1503" s="26"/>
      <c r="Z1503" s="26"/>
      <c r="AA1503" s="65"/>
      <c r="AI1503" s="20"/>
      <c r="AJ1503" s="20"/>
      <c r="AK1503" s="21"/>
    </row>
    <row r="1504" spans="1:37">
      <c r="A1504" s="70">
        <f t="shared" si="303"/>
        <v>2.0000000000000018E-3</v>
      </c>
      <c r="B1504" s="5">
        <v>-0.624</v>
      </c>
      <c r="C1504" s="75">
        <v>4.63</v>
      </c>
      <c r="D1504" s="75">
        <v>7.0000000000000007E-2</v>
      </c>
      <c r="G1504" s="20"/>
      <c r="H1504" s="85"/>
      <c r="I1504" s="21"/>
      <c r="U1504" s="20"/>
      <c r="V1504" s="20"/>
      <c r="W1504" s="21"/>
      <c r="X1504" s="21"/>
      <c r="Y1504" s="26"/>
      <c r="Z1504" s="26"/>
      <c r="AA1504" s="65"/>
      <c r="AI1504" s="20"/>
      <c r="AJ1504" s="20"/>
      <c r="AK1504" s="21"/>
    </row>
    <row r="1505" spans="1:37">
      <c r="A1505" s="70">
        <f t="shared" si="303"/>
        <v>2.0000000000000018E-3</v>
      </c>
      <c r="B1505" s="5">
        <v>-0.622</v>
      </c>
      <c r="C1505" s="75">
        <v>4.3099999999999996</v>
      </c>
      <c r="D1505" s="75">
        <v>0.08</v>
      </c>
      <c r="G1505" s="20"/>
      <c r="H1505" s="85"/>
      <c r="I1505" s="21"/>
      <c r="U1505" s="20"/>
      <c r="V1505" s="20"/>
      <c r="W1505" s="21"/>
      <c r="X1505" s="21"/>
      <c r="Y1505" s="26"/>
      <c r="Z1505" s="26"/>
      <c r="AA1505" s="65"/>
      <c r="AI1505" s="20"/>
      <c r="AJ1505" s="20"/>
      <c r="AK1505" s="21"/>
    </row>
    <row r="1506" spans="1:37">
      <c r="A1506" s="70">
        <f t="shared" si="303"/>
        <v>2.0000000000000018E-3</v>
      </c>
      <c r="B1506" s="5">
        <v>-0.62</v>
      </c>
      <c r="C1506" s="75">
        <v>4.09</v>
      </c>
      <c r="D1506" s="75">
        <v>0.09</v>
      </c>
      <c r="G1506" s="20"/>
      <c r="H1506" s="85"/>
      <c r="I1506" s="21"/>
      <c r="U1506" s="20"/>
      <c r="V1506" s="20"/>
      <c r="W1506" s="21"/>
      <c r="X1506" s="21"/>
      <c r="Y1506" s="26"/>
      <c r="Z1506" s="26"/>
      <c r="AA1506" s="65"/>
      <c r="AI1506" s="20"/>
      <c r="AJ1506" s="20"/>
      <c r="AK1506" s="21"/>
    </row>
    <row r="1507" spans="1:37">
      <c r="A1507" s="70">
        <f t="shared" si="303"/>
        <v>2.0000000000000018E-3</v>
      </c>
      <c r="B1507" s="5">
        <v>-0.61799999999999999</v>
      </c>
      <c r="C1507" s="75">
        <v>3.81</v>
      </c>
      <c r="D1507" s="75">
        <v>0.08</v>
      </c>
      <c r="G1507" s="20"/>
      <c r="H1507" s="85"/>
      <c r="I1507" s="21"/>
      <c r="U1507" s="20"/>
      <c r="V1507" s="20"/>
      <c r="W1507" s="21"/>
      <c r="X1507" s="21"/>
      <c r="Y1507" s="26"/>
      <c r="Z1507" s="26"/>
      <c r="AA1507" s="65"/>
      <c r="AI1507" s="20"/>
      <c r="AJ1507" s="20"/>
      <c r="AK1507" s="21"/>
    </row>
    <row r="1508" spans="1:37">
      <c r="A1508" s="70">
        <f t="shared" si="303"/>
        <v>2.0000000000000018E-3</v>
      </c>
      <c r="B1508" s="5">
        <v>-0.61599999999999999</v>
      </c>
      <c r="C1508" s="75">
        <v>3.66</v>
      </c>
      <c r="D1508" s="75">
        <v>0.05</v>
      </c>
      <c r="G1508" s="20"/>
      <c r="H1508" s="85"/>
      <c r="I1508" s="21"/>
      <c r="U1508" s="20"/>
      <c r="V1508" s="20"/>
      <c r="W1508" s="21"/>
      <c r="X1508" s="21"/>
      <c r="Y1508" s="26"/>
      <c r="Z1508" s="26"/>
      <c r="AA1508" s="65"/>
      <c r="AI1508" s="20"/>
      <c r="AJ1508" s="20"/>
      <c r="AK1508" s="21"/>
    </row>
    <row r="1509" spans="1:37">
      <c r="A1509" s="70">
        <f t="shared" si="303"/>
        <v>2.0000000000000018E-3</v>
      </c>
      <c r="B1509" s="5">
        <v>-0.61399999999999999</v>
      </c>
      <c r="C1509" s="75">
        <v>3.53</v>
      </c>
      <c r="D1509" s="75">
        <v>0.05</v>
      </c>
      <c r="G1509" s="20"/>
      <c r="H1509" s="85"/>
      <c r="I1509" s="21"/>
      <c r="U1509" s="20"/>
      <c r="V1509" s="20"/>
      <c r="W1509" s="21"/>
      <c r="X1509" s="21"/>
      <c r="Y1509" s="26"/>
      <c r="Z1509" s="26"/>
      <c r="AA1509" s="65"/>
      <c r="AI1509" s="20"/>
      <c r="AJ1509" s="20"/>
      <c r="AK1509" s="21"/>
    </row>
    <row r="1510" spans="1:37">
      <c r="A1510" s="70">
        <f t="shared" si="303"/>
        <v>2.0000000000000018E-3</v>
      </c>
      <c r="B1510" s="5">
        <v>-0.61199999999999999</v>
      </c>
      <c r="C1510" s="75">
        <v>3.52</v>
      </c>
      <c r="D1510" s="75">
        <v>0.06</v>
      </c>
      <c r="G1510" s="20"/>
      <c r="H1510" s="85"/>
      <c r="I1510" s="21"/>
      <c r="U1510" s="20"/>
      <c r="V1510" s="20"/>
      <c r="W1510" s="21"/>
      <c r="X1510" s="21"/>
      <c r="Y1510" s="26"/>
      <c r="Z1510" s="26"/>
      <c r="AA1510" s="65"/>
      <c r="AI1510" s="20"/>
      <c r="AJ1510" s="20"/>
      <c r="AK1510" s="21"/>
    </row>
    <row r="1511" spans="1:37">
      <c r="A1511" s="70">
        <f t="shared" si="303"/>
        <v>2.0000000000000018E-3</v>
      </c>
      <c r="B1511" s="5">
        <v>-0.61</v>
      </c>
      <c r="C1511" s="75">
        <v>3.49</v>
      </c>
      <c r="D1511" s="75">
        <v>0.04</v>
      </c>
      <c r="G1511" s="20"/>
      <c r="H1511" s="85"/>
      <c r="I1511" s="21"/>
      <c r="U1511" s="20"/>
      <c r="V1511" s="20"/>
      <c r="W1511" s="21"/>
      <c r="X1511" s="21"/>
      <c r="Y1511" s="26"/>
      <c r="Z1511" s="26"/>
      <c r="AA1511" s="65"/>
      <c r="AI1511" s="20"/>
      <c r="AJ1511" s="20"/>
      <c r="AK1511" s="21"/>
    </row>
    <row r="1512" spans="1:37">
      <c r="A1512" s="70">
        <f t="shared" si="303"/>
        <v>2.0000000000000018E-3</v>
      </c>
      <c r="B1512" s="5">
        <v>-0.60799999999999998</v>
      </c>
      <c r="C1512" s="75">
        <v>3.8</v>
      </c>
      <c r="D1512" s="75">
        <v>0.05</v>
      </c>
      <c r="G1512" s="20"/>
      <c r="H1512" s="85"/>
      <c r="I1512" s="21"/>
      <c r="U1512" s="20"/>
      <c r="V1512" s="20"/>
      <c r="W1512" s="21"/>
      <c r="X1512" s="21"/>
      <c r="Y1512" s="26"/>
      <c r="Z1512" s="26"/>
      <c r="AA1512" s="65"/>
      <c r="AI1512" s="20"/>
      <c r="AJ1512" s="20"/>
      <c r="AK1512" s="21"/>
    </row>
    <row r="1513" spans="1:37">
      <c r="A1513" s="70">
        <f t="shared" si="303"/>
        <v>2.0000000000000018E-3</v>
      </c>
      <c r="B1513" s="5">
        <v>-0.60599999999999998</v>
      </c>
      <c r="C1513" s="75">
        <v>3.8</v>
      </c>
      <c r="D1513" s="75">
        <v>7.0000000000000007E-2</v>
      </c>
      <c r="G1513" s="20"/>
      <c r="H1513" s="85"/>
      <c r="I1513" s="21"/>
      <c r="U1513" s="20"/>
      <c r="V1513" s="20"/>
      <c r="W1513" s="21"/>
      <c r="X1513" s="21"/>
      <c r="Y1513" s="26"/>
      <c r="Z1513" s="26"/>
      <c r="AA1513" s="65"/>
      <c r="AI1513" s="20"/>
      <c r="AJ1513" s="20"/>
      <c r="AK1513" s="21"/>
    </row>
    <row r="1514" spans="1:37">
      <c r="A1514" s="70">
        <f t="shared" si="303"/>
        <v>2.0000000000000018E-3</v>
      </c>
      <c r="B1514" s="5">
        <v>-0.60399999999999998</v>
      </c>
      <c r="C1514" s="75">
        <v>3.77</v>
      </c>
      <c r="D1514" s="75">
        <v>0.06</v>
      </c>
      <c r="G1514" s="20"/>
      <c r="H1514" s="85"/>
      <c r="I1514" s="21"/>
      <c r="U1514" s="20"/>
      <c r="V1514" s="20"/>
      <c r="W1514" s="21"/>
      <c r="X1514" s="21"/>
      <c r="Y1514" s="26"/>
      <c r="Z1514" s="26"/>
      <c r="AA1514" s="65"/>
      <c r="AI1514" s="20"/>
      <c r="AJ1514" s="20"/>
      <c r="AK1514" s="21"/>
    </row>
    <row r="1515" spans="1:37">
      <c r="A1515" s="70">
        <f t="shared" si="303"/>
        <v>2.0000000000000018E-3</v>
      </c>
      <c r="B1515" s="5">
        <v>-0.60199999999999998</v>
      </c>
      <c r="C1515" s="75">
        <v>3.97</v>
      </c>
      <c r="D1515" s="75">
        <v>0.05</v>
      </c>
      <c r="G1515" s="20"/>
      <c r="H1515" s="85"/>
      <c r="I1515" s="21"/>
      <c r="U1515" s="20"/>
      <c r="V1515" s="20"/>
      <c r="W1515" s="21"/>
      <c r="X1515" s="21"/>
      <c r="Y1515" s="26"/>
      <c r="Z1515" s="26"/>
      <c r="AA1515" s="65"/>
      <c r="AI1515" s="20"/>
      <c r="AJ1515" s="20"/>
      <c r="AK1515" s="21"/>
    </row>
    <row r="1516" spans="1:37">
      <c r="A1516" s="70">
        <f t="shared" si="303"/>
        <v>2.0000000000000018E-3</v>
      </c>
      <c r="B1516" s="5">
        <v>-0.6</v>
      </c>
      <c r="C1516" s="75">
        <v>4.07</v>
      </c>
      <c r="D1516" s="75">
        <v>0</v>
      </c>
      <c r="G1516" s="20"/>
      <c r="H1516" s="85"/>
      <c r="I1516" s="21"/>
      <c r="U1516" s="20"/>
      <c r="V1516" s="20"/>
      <c r="W1516" s="21"/>
      <c r="X1516" s="21"/>
      <c r="Y1516" s="26"/>
      <c r="Z1516" s="26"/>
      <c r="AA1516" s="65"/>
      <c r="AI1516" s="20"/>
      <c r="AJ1516" s="20"/>
      <c r="AK1516" s="21"/>
    </row>
    <row r="1517" spans="1:37">
      <c r="A1517" s="70">
        <f t="shared" si="303"/>
        <v>1.0000000000000009E-3</v>
      </c>
      <c r="B1517" s="5">
        <v>-0.59899999999999998</v>
      </c>
      <c r="C1517" s="75">
        <v>4.0199999999999996</v>
      </c>
      <c r="D1517" s="75">
        <v>7.0000000000000007E-2</v>
      </c>
      <c r="G1517" s="20"/>
      <c r="H1517" s="85"/>
      <c r="I1517" s="21"/>
      <c r="U1517" s="20"/>
      <c r="V1517" s="20"/>
      <c r="W1517" s="21"/>
      <c r="X1517" s="21"/>
      <c r="Y1517" s="26"/>
      <c r="Z1517" s="26"/>
      <c r="AA1517" s="65"/>
      <c r="AI1517" s="20"/>
      <c r="AJ1517" s="20"/>
      <c r="AK1517" s="21"/>
    </row>
    <row r="1518" spans="1:37">
      <c r="A1518" s="70">
        <f t="shared" si="303"/>
        <v>1.0000000000000009E-3</v>
      </c>
      <c r="B1518" s="5">
        <v>-0.59799999999999998</v>
      </c>
      <c r="C1518" s="75">
        <v>3.99</v>
      </c>
      <c r="D1518" s="75">
        <v>0.05</v>
      </c>
      <c r="G1518" s="20"/>
      <c r="H1518" s="85"/>
      <c r="I1518" s="21"/>
      <c r="U1518" s="20"/>
      <c r="V1518" s="20"/>
      <c r="W1518" s="21"/>
      <c r="X1518" s="21"/>
      <c r="Y1518" s="26"/>
      <c r="Z1518" s="26"/>
      <c r="AA1518" s="65"/>
      <c r="AI1518" s="20"/>
      <c r="AJ1518" s="20"/>
      <c r="AK1518" s="21"/>
    </row>
    <row r="1519" spans="1:37">
      <c r="A1519" s="70">
        <f t="shared" si="303"/>
        <v>1.0000000000000009E-3</v>
      </c>
      <c r="B1519" s="5">
        <v>-0.59699999999999998</v>
      </c>
      <c r="C1519" s="75">
        <v>3.8</v>
      </c>
      <c r="D1519" s="75">
        <v>7.0000000000000007E-2</v>
      </c>
      <c r="G1519" s="20"/>
      <c r="H1519" s="85"/>
      <c r="I1519" s="21"/>
      <c r="U1519" s="20"/>
      <c r="V1519" s="20"/>
      <c r="W1519" s="21"/>
      <c r="X1519" s="21"/>
      <c r="Y1519" s="26"/>
      <c r="Z1519" s="26"/>
      <c r="AA1519" s="65"/>
      <c r="AI1519" s="20"/>
      <c r="AJ1519" s="20"/>
      <c r="AK1519" s="21"/>
    </row>
    <row r="1520" spans="1:37">
      <c r="A1520" s="70">
        <f t="shared" si="303"/>
        <v>1.0000000000000009E-3</v>
      </c>
      <c r="B1520" s="5">
        <v>-0.59599999999999997</v>
      </c>
      <c r="C1520" s="75">
        <v>3.89</v>
      </c>
      <c r="D1520" s="75">
        <v>0.08</v>
      </c>
      <c r="G1520" s="20"/>
      <c r="H1520" s="85"/>
      <c r="I1520" s="21"/>
      <c r="U1520" s="20"/>
      <c r="V1520" s="20"/>
      <c r="W1520" s="21"/>
      <c r="X1520" s="21"/>
      <c r="Y1520" s="26"/>
      <c r="Z1520" s="26"/>
      <c r="AA1520" s="65"/>
      <c r="AI1520" s="20"/>
      <c r="AJ1520" s="20"/>
      <c r="AK1520" s="21"/>
    </row>
    <row r="1521" spans="1:37">
      <c r="A1521" s="70">
        <f t="shared" si="303"/>
        <v>1.0000000000000009E-3</v>
      </c>
      <c r="B1521" s="5">
        <v>-0.59499999999999997</v>
      </c>
      <c r="C1521" s="75">
        <v>3.88</v>
      </c>
      <c r="D1521" s="75">
        <v>0.08</v>
      </c>
      <c r="G1521" s="20"/>
      <c r="H1521" s="85"/>
      <c r="I1521" s="21"/>
      <c r="U1521" s="20"/>
      <c r="V1521" s="20"/>
      <c r="W1521" s="21"/>
      <c r="X1521" s="21"/>
      <c r="Y1521" s="26"/>
      <c r="Z1521" s="26"/>
      <c r="AA1521" s="65"/>
      <c r="AI1521" s="20"/>
      <c r="AJ1521" s="20"/>
      <c r="AK1521" s="21"/>
    </row>
    <row r="1522" spans="1:37">
      <c r="A1522" s="70">
        <f t="shared" si="303"/>
        <v>1.0000000000000009E-3</v>
      </c>
      <c r="B1522" s="5">
        <v>-0.59399999999999997</v>
      </c>
      <c r="C1522" s="75">
        <v>3.9</v>
      </c>
      <c r="D1522" s="75">
        <v>0.06</v>
      </c>
      <c r="G1522" s="20"/>
      <c r="H1522" s="85"/>
      <c r="I1522" s="21"/>
      <c r="U1522" s="20"/>
      <c r="V1522" s="20"/>
      <c r="W1522" s="21"/>
      <c r="X1522" s="21"/>
      <c r="Y1522" s="26"/>
      <c r="Z1522" s="26"/>
      <c r="AA1522" s="65"/>
      <c r="AI1522" s="20"/>
      <c r="AJ1522" s="20"/>
      <c r="AK1522" s="21"/>
    </row>
    <row r="1523" spans="1:37">
      <c r="A1523" s="70">
        <f t="shared" si="303"/>
        <v>1.0000000000000009E-3</v>
      </c>
      <c r="B1523" s="5">
        <v>-0.59299999999999997</v>
      </c>
      <c r="C1523" s="75">
        <v>3.99</v>
      </c>
      <c r="D1523" s="75">
        <v>0.09</v>
      </c>
      <c r="G1523" s="20"/>
      <c r="H1523" s="85"/>
      <c r="I1523" s="21"/>
      <c r="U1523" s="20"/>
      <c r="V1523" s="20"/>
      <c r="W1523" s="21"/>
      <c r="X1523" s="21"/>
      <c r="Y1523" s="26"/>
      <c r="Z1523" s="26"/>
      <c r="AA1523" s="65"/>
      <c r="AI1523" s="20"/>
      <c r="AJ1523" s="20"/>
      <c r="AK1523" s="21"/>
    </row>
    <row r="1524" spans="1:37">
      <c r="A1524" s="70">
        <f t="shared" si="303"/>
        <v>1.0000000000000009E-3</v>
      </c>
      <c r="B1524" s="5">
        <v>-0.59199999999999997</v>
      </c>
      <c r="C1524" s="75">
        <v>4.0199999999999996</v>
      </c>
      <c r="D1524" s="75">
        <v>0.08</v>
      </c>
      <c r="G1524" s="20"/>
      <c r="H1524" s="85"/>
      <c r="I1524" s="21"/>
      <c r="U1524" s="20"/>
      <c r="V1524" s="20"/>
      <c r="W1524" s="21"/>
      <c r="X1524" s="21"/>
      <c r="Y1524" s="26"/>
      <c r="Z1524" s="26"/>
      <c r="AA1524" s="65"/>
      <c r="AI1524" s="20"/>
      <c r="AJ1524" s="20"/>
      <c r="AK1524" s="21"/>
    </row>
    <row r="1525" spans="1:37">
      <c r="A1525" s="70">
        <f t="shared" si="303"/>
        <v>1.0000000000000009E-3</v>
      </c>
      <c r="B1525" s="5">
        <v>-0.59099999999999997</v>
      </c>
      <c r="C1525" s="75">
        <v>4.07</v>
      </c>
      <c r="D1525" s="75">
        <v>0.04</v>
      </c>
      <c r="G1525" s="20"/>
      <c r="H1525" s="85"/>
      <c r="I1525" s="21"/>
      <c r="U1525" s="20"/>
      <c r="V1525" s="20"/>
      <c r="W1525" s="21"/>
      <c r="X1525" s="21"/>
      <c r="Y1525" s="26"/>
      <c r="Z1525" s="26"/>
      <c r="AA1525" s="65"/>
      <c r="AI1525" s="20"/>
      <c r="AJ1525" s="20"/>
      <c r="AK1525" s="21"/>
    </row>
    <row r="1526" spans="1:37">
      <c r="A1526" s="70">
        <f t="shared" si="303"/>
        <v>1.0000000000000009E-3</v>
      </c>
      <c r="B1526" s="5">
        <v>-0.59</v>
      </c>
      <c r="C1526" s="75">
        <v>4.09</v>
      </c>
      <c r="D1526" s="75">
        <v>0.05</v>
      </c>
      <c r="G1526" s="20"/>
      <c r="H1526" s="85"/>
      <c r="I1526" s="21"/>
      <c r="U1526" s="20"/>
      <c r="V1526" s="20"/>
      <c r="W1526" s="21"/>
      <c r="X1526" s="21"/>
      <c r="Y1526" s="26"/>
      <c r="Z1526" s="26"/>
      <c r="AA1526" s="65"/>
      <c r="AI1526" s="20"/>
      <c r="AJ1526" s="20"/>
      <c r="AK1526" s="21"/>
    </row>
    <row r="1527" spans="1:37">
      <c r="A1527" s="70">
        <f t="shared" si="303"/>
        <v>1.0000000000000009E-3</v>
      </c>
      <c r="B1527" s="5">
        <v>-0.58899999999999997</v>
      </c>
      <c r="C1527" s="75">
        <v>4.07</v>
      </c>
      <c r="D1527" s="75">
        <v>0.08</v>
      </c>
      <c r="G1527" s="20"/>
      <c r="H1527" s="85"/>
      <c r="I1527" s="21"/>
      <c r="U1527" s="20"/>
      <c r="V1527" s="20"/>
      <c r="W1527" s="21"/>
      <c r="X1527" s="21"/>
      <c r="Y1527" s="26"/>
      <c r="Z1527" s="26"/>
      <c r="AA1527" s="65"/>
      <c r="AI1527" s="20"/>
      <c r="AJ1527" s="20"/>
      <c r="AK1527" s="21"/>
    </row>
    <row r="1528" spans="1:37">
      <c r="A1528" s="70">
        <f t="shared" si="303"/>
        <v>1.0000000000000009E-3</v>
      </c>
      <c r="B1528" s="5">
        <v>-0.58799999999999997</v>
      </c>
      <c r="C1528" s="75">
        <v>4.1900000000000004</v>
      </c>
      <c r="D1528" s="75">
        <v>0.04</v>
      </c>
      <c r="G1528" s="20"/>
      <c r="H1528" s="85"/>
      <c r="I1528" s="21"/>
      <c r="U1528" s="20"/>
      <c r="V1528" s="20"/>
      <c r="W1528" s="21"/>
      <c r="X1528" s="21"/>
      <c r="Y1528" s="26"/>
      <c r="Z1528" s="26"/>
      <c r="AA1528" s="65"/>
      <c r="AI1528" s="20"/>
      <c r="AJ1528" s="20"/>
      <c r="AK1528" s="21"/>
    </row>
    <row r="1529" spans="1:37">
      <c r="A1529" s="70">
        <f t="shared" si="303"/>
        <v>1.0000000000000009E-3</v>
      </c>
      <c r="B1529" s="5">
        <v>-0.58699999999999997</v>
      </c>
      <c r="C1529" s="75">
        <v>4.1100000000000003</v>
      </c>
      <c r="D1529" s="75">
        <v>0.13</v>
      </c>
      <c r="G1529" s="20"/>
      <c r="H1529" s="85"/>
      <c r="I1529" s="21"/>
      <c r="U1529" s="20"/>
      <c r="V1529" s="20"/>
      <c r="W1529" s="21"/>
      <c r="X1529" s="21"/>
      <c r="Y1529" s="26"/>
      <c r="Z1529" s="26"/>
      <c r="AA1529" s="65"/>
      <c r="AI1529" s="20"/>
      <c r="AJ1529" s="20"/>
      <c r="AK1529" s="21"/>
    </row>
    <row r="1530" spans="1:37">
      <c r="A1530" s="70">
        <f t="shared" si="303"/>
        <v>1.0000000000000009E-3</v>
      </c>
      <c r="B1530" s="5">
        <v>-0.58599999999999997</v>
      </c>
      <c r="C1530" s="75">
        <v>4.18</v>
      </c>
      <c r="D1530" s="75">
        <v>0.08</v>
      </c>
      <c r="G1530" s="20"/>
      <c r="H1530" s="85"/>
      <c r="I1530" s="21"/>
      <c r="U1530" s="20"/>
      <c r="V1530" s="20"/>
      <c r="W1530" s="21"/>
      <c r="X1530" s="21"/>
      <c r="Y1530" s="26"/>
      <c r="Z1530" s="26"/>
      <c r="AA1530" s="65"/>
      <c r="AI1530" s="20"/>
      <c r="AJ1530" s="20"/>
      <c r="AK1530" s="21"/>
    </row>
    <row r="1531" spans="1:37">
      <c r="A1531" s="70">
        <f t="shared" si="303"/>
        <v>1.0000000000000009E-3</v>
      </c>
      <c r="B1531" s="5">
        <v>-0.58499999999999996</v>
      </c>
      <c r="C1531" s="75">
        <v>4.33</v>
      </c>
      <c r="D1531" s="75">
        <v>7.0000000000000007E-2</v>
      </c>
      <c r="G1531" s="20"/>
      <c r="H1531" s="85"/>
      <c r="I1531" s="21"/>
      <c r="U1531" s="20"/>
      <c r="V1531" s="20"/>
      <c r="W1531" s="21"/>
      <c r="X1531" s="21"/>
      <c r="Y1531" s="26"/>
      <c r="Z1531" s="26"/>
      <c r="AA1531" s="65"/>
      <c r="AI1531" s="20"/>
      <c r="AJ1531" s="20"/>
      <c r="AK1531" s="21"/>
    </row>
    <row r="1532" spans="1:37">
      <c r="A1532" s="70">
        <f t="shared" si="303"/>
        <v>1.0000000000000009E-3</v>
      </c>
      <c r="B1532" s="5">
        <v>-0.58399999999999996</v>
      </c>
      <c r="C1532" s="75">
        <v>4.3099999999999996</v>
      </c>
      <c r="D1532" s="75">
        <v>0.1</v>
      </c>
      <c r="G1532" s="20"/>
      <c r="H1532" s="85"/>
      <c r="I1532" s="21"/>
      <c r="U1532" s="20"/>
      <c r="V1532" s="20"/>
      <c r="W1532" s="21"/>
      <c r="X1532" s="21"/>
      <c r="Y1532" s="26"/>
      <c r="Z1532" s="26"/>
      <c r="AA1532" s="65"/>
      <c r="AI1532" s="20"/>
      <c r="AJ1532" s="20"/>
      <c r="AK1532" s="21"/>
    </row>
    <row r="1533" spans="1:37">
      <c r="A1533" s="70">
        <f t="shared" si="303"/>
        <v>1.0000000000000009E-3</v>
      </c>
      <c r="B1533" s="5">
        <v>-0.58299999999999996</v>
      </c>
      <c r="C1533" s="75">
        <v>4.29</v>
      </c>
      <c r="D1533" s="75">
        <v>0.1</v>
      </c>
      <c r="G1533" s="20"/>
      <c r="H1533" s="85"/>
      <c r="I1533" s="21"/>
      <c r="U1533" s="20"/>
      <c r="V1533" s="20"/>
      <c r="W1533" s="21"/>
      <c r="X1533" s="21"/>
      <c r="Y1533" s="26"/>
      <c r="Z1533" s="26"/>
      <c r="AA1533" s="65"/>
      <c r="AI1533" s="20"/>
      <c r="AJ1533" s="20"/>
      <c r="AK1533" s="21"/>
    </row>
    <row r="1534" spans="1:37">
      <c r="A1534" s="70">
        <f t="shared" si="303"/>
        <v>1.0000000000000009E-3</v>
      </c>
      <c r="B1534" s="5">
        <v>-0.58199999999999996</v>
      </c>
      <c r="C1534" s="75">
        <v>4.13</v>
      </c>
      <c r="D1534" s="75">
        <v>0.14000000000000001</v>
      </c>
      <c r="G1534" s="20"/>
      <c r="H1534" s="85"/>
      <c r="I1534" s="21"/>
      <c r="U1534" s="20"/>
      <c r="V1534" s="20"/>
      <c r="W1534" s="21"/>
      <c r="X1534" s="21"/>
      <c r="Y1534" s="26"/>
      <c r="Z1534" s="26"/>
      <c r="AA1534" s="65"/>
      <c r="AI1534" s="20"/>
      <c r="AJ1534" s="20"/>
      <c r="AK1534" s="21"/>
    </row>
    <row r="1535" spans="1:37">
      <c r="A1535" s="70">
        <f t="shared" si="303"/>
        <v>1.0000000000000009E-3</v>
      </c>
      <c r="B1535" s="5">
        <v>-0.58099999999999996</v>
      </c>
      <c r="C1535" s="75">
        <v>4</v>
      </c>
      <c r="D1535" s="75">
        <v>0.06</v>
      </c>
      <c r="G1535" s="20"/>
      <c r="H1535" s="85"/>
      <c r="I1535" s="21"/>
      <c r="U1535" s="20"/>
      <c r="V1535" s="20"/>
      <c r="W1535" s="21"/>
      <c r="X1535" s="21"/>
      <c r="Y1535" s="26"/>
      <c r="Z1535" s="26"/>
      <c r="AA1535" s="65"/>
      <c r="AI1535" s="20"/>
      <c r="AJ1535" s="20"/>
      <c r="AK1535" s="21"/>
    </row>
    <row r="1536" spans="1:37">
      <c r="A1536" s="70">
        <f t="shared" si="303"/>
        <v>1.0000000000000009E-3</v>
      </c>
      <c r="B1536" s="5">
        <v>-0.57999999999999996</v>
      </c>
      <c r="C1536" s="75">
        <v>3.69</v>
      </c>
      <c r="D1536" s="75">
        <v>0.05</v>
      </c>
      <c r="G1536" s="20"/>
      <c r="H1536" s="85"/>
      <c r="I1536" s="21"/>
      <c r="U1536" s="20"/>
      <c r="V1536" s="20"/>
      <c r="W1536" s="21"/>
      <c r="X1536" s="21"/>
      <c r="Y1536" s="26"/>
      <c r="Z1536" s="26"/>
      <c r="AA1536" s="65"/>
      <c r="AI1536" s="20"/>
      <c r="AJ1536" s="20"/>
      <c r="AK1536" s="21"/>
    </row>
    <row r="1537" spans="1:37">
      <c r="A1537" s="70">
        <f t="shared" si="303"/>
        <v>1.0000000000000009E-3</v>
      </c>
      <c r="B1537" s="5">
        <v>-0.57899999999999996</v>
      </c>
      <c r="C1537" s="75">
        <v>3.57</v>
      </c>
      <c r="D1537" s="75">
        <v>0.06</v>
      </c>
      <c r="G1537" s="20"/>
      <c r="H1537" s="85"/>
      <c r="I1537" s="21"/>
      <c r="U1537" s="20"/>
      <c r="V1537" s="20"/>
      <c r="W1537" s="21"/>
      <c r="X1537" s="21"/>
      <c r="Y1537" s="26"/>
      <c r="Z1537" s="26"/>
      <c r="AA1537" s="65"/>
      <c r="AI1537" s="20"/>
      <c r="AJ1537" s="20"/>
      <c r="AK1537" s="21"/>
    </row>
    <row r="1538" spans="1:37">
      <c r="A1538" s="70">
        <f t="shared" si="303"/>
        <v>1.0000000000000009E-3</v>
      </c>
      <c r="B1538" s="5">
        <v>-0.57799999999999996</v>
      </c>
      <c r="C1538" s="75">
        <v>3.5</v>
      </c>
      <c r="D1538" s="75">
        <v>7.0000000000000007E-2</v>
      </c>
      <c r="G1538" s="20"/>
      <c r="H1538" s="85"/>
      <c r="I1538" s="21"/>
      <c r="U1538" s="20"/>
      <c r="V1538" s="20"/>
      <c r="W1538" s="21"/>
      <c r="X1538" s="21"/>
      <c r="Y1538" s="26"/>
      <c r="Z1538" s="26"/>
      <c r="AA1538" s="65"/>
      <c r="AI1538" s="20"/>
      <c r="AJ1538" s="20"/>
      <c r="AK1538" s="21"/>
    </row>
    <row r="1539" spans="1:37">
      <c r="A1539" s="70">
        <f t="shared" si="303"/>
        <v>1.0000000000000009E-3</v>
      </c>
      <c r="B1539" s="5">
        <v>-0.57699999999999996</v>
      </c>
      <c r="C1539" s="75">
        <v>3.48</v>
      </c>
      <c r="D1539" s="75">
        <v>0.04</v>
      </c>
      <c r="G1539" s="20"/>
      <c r="H1539" s="85"/>
      <c r="I1539" s="21"/>
      <c r="U1539" s="20"/>
      <c r="V1539" s="20"/>
      <c r="W1539" s="21"/>
      <c r="X1539" s="21"/>
      <c r="Y1539" s="26"/>
      <c r="Z1539" s="26"/>
      <c r="AA1539" s="65"/>
      <c r="AI1539" s="20"/>
      <c r="AJ1539" s="20"/>
      <c r="AK1539" s="21"/>
    </row>
    <row r="1540" spans="1:37">
      <c r="A1540" s="70">
        <f t="shared" ref="A1540:A1603" si="304">B1540-B1539</f>
        <v>1.0000000000000009E-3</v>
      </c>
      <c r="B1540" s="5">
        <v>-0.57599999999999996</v>
      </c>
      <c r="C1540" s="75">
        <v>3.46</v>
      </c>
      <c r="D1540" s="75">
        <v>0.05</v>
      </c>
      <c r="G1540" s="20"/>
      <c r="H1540" s="85"/>
      <c r="I1540" s="21"/>
      <c r="U1540" s="20"/>
      <c r="V1540" s="20"/>
      <c r="W1540" s="21"/>
      <c r="X1540" s="21"/>
      <c r="Y1540" s="26"/>
      <c r="Z1540" s="26"/>
      <c r="AA1540" s="65"/>
      <c r="AI1540" s="20"/>
      <c r="AJ1540" s="20"/>
      <c r="AK1540" s="21"/>
    </row>
    <row r="1541" spans="1:37">
      <c r="A1541" s="70">
        <f t="shared" si="304"/>
        <v>1.0000000000000009E-3</v>
      </c>
      <c r="B1541" s="5">
        <v>-0.57499999999999996</v>
      </c>
      <c r="C1541" s="75">
        <v>3.39</v>
      </c>
      <c r="D1541" s="75">
        <v>0.06</v>
      </c>
      <c r="G1541" s="20"/>
      <c r="H1541" s="85"/>
      <c r="I1541" s="21"/>
      <c r="U1541" s="20"/>
      <c r="V1541" s="20"/>
      <c r="W1541" s="21"/>
      <c r="X1541" s="21"/>
      <c r="Y1541" s="26"/>
      <c r="Z1541" s="26"/>
      <c r="AA1541" s="65"/>
      <c r="AI1541" s="20"/>
      <c r="AJ1541" s="20"/>
      <c r="AK1541" s="21"/>
    </row>
    <row r="1542" spans="1:37">
      <c r="A1542" s="70">
        <f t="shared" si="304"/>
        <v>1.0000000000000009E-3</v>
      </c>
      <c r="B1542" s="5">
        <v>-0.57399999999999995</v>
      </c>
      <c r="C1542" s="75">
        <v>3.73</v>
      </c>
      <c r="D1542" s="75">
        <v>7.0000000000000007E-2</v>
      </c>
      <c r="G1542" s="20"/>
      <c r="H1542" s="85"/>
      <c r="I1542" s="21"/>
      <c r="U1542" s="20"/>
      <c r="V1542" s="20"/>
      <c r="W1542" s="21"/>
      <c r="X1542" s="21"/>
      <c r="Y1542" s="26"/>
      <c r="Z1542" s="26"/>
      <c r="AA1542" s="65"/>
      <c r="AI1542" s="20"/>
      <c r="AJ1542" s="20"/>
      <c r="AK1542" s="21"/>
    </row>
    <row r="1543" spans="1:37">
      <c r="A1543" s="70">
        <f t="shared" si="304"/>
        <v>1.0000000000000009E-3</v>
      </c>
      <c r="B1543" s="5">
        <v>-0.57299999999999995</v>
      </c>
      <c r="C1543" s="75">
        <v>3.65</v>
      </c>
      <c r="D1543" s="75">
        <v>0.05</v>
      </c>
      <c r="G1543" s="20"/>
      <c r="H1543" s="85"/>
      <c r="I1543" s="21"/>
      <c r="U1543" s="20"/>
      <c r="V1543" s="20"/>
      <c r="W1543" s="21"/>
      <c r="X1543" s="21"/>
      <c r="Y1543" s="26"/>
      <c r="Z1543" s="26"/>
      <c r="AA1543" s="65"/>
      <c r="AI1543" s="20"/>
      <c r="AJ1543" s="20"/>
      <c r="AK1543" s="21"/>
    </row>
    <row r="1544" spans="1:37">
      <c r="A1544" s="70">
        <f t="shared" si="304"/>
        <v>1.0000000000000009E-3</v>
      </c>
      <c r="B1544" s="5">
        <v>-0.57199999999999995</v>
      </c>
      <c r="C1544" s="75">
        <v>3.59</v>
      </c>
      <c r="D1544" s="75">
        <v>0.05</v>
      </c>
      <c r="G1544" s="20"/>
      <c r="H1544" s="85"/>
      <c r="I1544" s="21"/>
      <c r="U1544" s="20"/>
      <c r="V1544" s="20"/>
      <c r="W1544" s="21"/>
      <c r="X1544" s="21"/>
      <c r="Y1544" s="26"/>
      <c r="Z1544" s="26"/>
      <c r="AA1544" s="65"/>
      <c r="AI1544" s="20"/>
      <c r="AJ1544" s="20"/>
      <c r="AK1544" s="21"/>
    </row>
    <row r="1545" spans="1:37">
      <c r="A1545" s="70">
        <f t="shared" si="304"/>
        <v>1.0000000000000009E-3</v>
      </c>
      <c r="B1545" s="5">
        <v>-0.57099999999999995</v>
      </c>
      <c r="C1545" s="75">
        <v>3.89</v>
      </c>
      <c r="D1545" s="75">
        <v>0.06</v>
      </c>
      <c r="G1545" s="20"/>
      <c r="H1545" s="85"/>
      <c r="I1545" s="21"/>
      <c r="U1545" s="20"/>
      <c r="V1545" s="20"/>
      <c r="W1545" s="21"/>
      <c r="X1545" s="21"/>
      <c r="Y1545" s="26"/>
      <c r="Z1545" s="26"/>
      <c r="AA1545" s="65"/>
      <c r="AI1545" s="20"/>
      <c r="AJ1545" s="20"/>
      <c r="AK1545" s="21"/>
    </row>
    <row r="1546" spans="1:37">
      <c r="A1546" s="70">
        <f t="shared" si="304"/>
        <v>1.0000000000000009E-3</v>
      </c>
      <c r="B1546" s="5">
        <v>-0.56999999999999995</v>
      </c>
      <c r="C1546" s="75">
        <v>3.91</v>
      </c>
      <c r="D1546" s="75">
        <v>0.04</v>
      </c>
      <c r="G1546" s="20"/>
      <c r="H1546" s="85"/>
      <c r="I1546" s="21"/>
      <c r="U1546" s="20"/>
      <c r="V1546" s="20"/>
      <c r="W1546" s="21"/>
      <c r="X1546" s="21"/>
      <c r="Y1546" s="26"/>
      <c r="Z1546" s="26"/>
      <c r="AA1546" s="65"/>
      <c r="AI1546" s="20"/>
      <c r="AJ1546" s="20"/>
      <c r="AK1546" s="21"/>
    </row>
    <row r="1547" spans="1:37">
      <c r="A1547" s="70">
        <f t="shared" si="304"/>
        <v>1.0000000000000009E-3</v>
      </c>
      <c r="B1547" s="5">
        <v>-0.56899999999999995</v>
      </c>
      <c r="C1547" s="75">
        <v>3.97</v>
      </c>
      <c r="D1547" s="75">
        <v>7.0000000000000007E-2</v>
      </c>
      <c r="G1547" s="20"/>
      <c r="H1547" s="85"/>
      <c r="I1547" s="21"/>
      <c r="U1547" s="20"/>
      <c r="V1547" s="20"/>
      <c r="W1547" s="21"/>
      <c r="X1547" s="21"/>
      <c r="Y1547" s="26"/>
      <c r="Z1547" s="26"/>
      <c r="AA1547" s="65"/>
      <c r="AI1547" s="20"/>
      <c r="AJ1547" s="20"/>
      <c r="AK1547" s="21"/>
    </row>
    <row r="1548" spans="1:37">
      <c r="A1548" s="70">
        <f t="shared" si="304"/>
        <v>1.0000000000000009E-3</v>
      </c>
      <c r="B1548" s="5">
        <v>-0.56799999999999995</v>
      </c>
      <c r="C1548" s="75">
        <v>4</v>
      </c>
      <c r="D1548" s="75">
        <v>0.04</v>
      </c>
      <c r="G1548" s="20"/>
      <c r="H1548" s="85"/>
      <c r="I1548" s="21"/>
      <c r="U1548" s="20"/>
      <c r="V1548" s="20"/>
      <c r="W1548" s="21"/>
      <c r="X1548" s="21"/>
      <c r="Y1548" s="26"/>
      <c r="Z1548" s="26"/>
      <c r="AA1548" s="65"/>
      <c r="AI1548" s="20"/>
      <c r="AJ1548" s="20"/>
      <c r="AK1548" s="21"/>
    </row>
    <row r="1549" spans="1:37">
      <c r="A1549" s="70">
        <f t="shared" si="304"/>
        <v>1.0000000000000009E-3</v>
      </c>
      <c r="B1549" s="5">
        <v>-0.56699999999999995</v>
      </c>
      <c r="C1549" s="75">
        <v>3.94</v>
      </c>
      <c r="D1549" s="75">
        <v>0.04</v>
      </c>
      <c r="G1549" s="20"/>
      <c r="H1549" s="85"/>
      <c r="I1549" s="21"/>
      <c r="U1549" s="20"/>
      <c r="V1549" s="20"/>
      <c r="W1549" s="21"/>
      <c r="X1549" s="21"/>
      <c r="Y1549" s="26"/>
      <c r="Z1549" s="26"/>
      <c r="AA1549" s="65"/>
      <c r="AI1549" s="20"/>
      <c r="AJ1549" s="20"/>
      <c r="AK1549" s="21"/>
    </row>
    <row r="1550" spans="1:37">
      <c r="A1550" s="70">
        <f t="shared" si="304"/>
        <v>1.0000000000000009E-3</v>
      </c>
      <c r="B1550" s="5">
        <v>-0.56599999999999995</v>
      </c>
      <c r="C1550" s="75">
        <v>3.86</v>
      </c>
      <c r="D1550" s="75">
        <v>0.06</v>
      </c>
      <c r="G1550" s="20"/>
      <c r="H1550" s="85"/>
      <c r="I1550" s="21"/>
      <c r="U1550" s="20"/>
      <c r="V1550" s="20"/>
      <c r="W1550" s="21"/>
      <c r="X1550" s="21"/>
      <c r="Y1550" s="26"/>
      <c r="Z1550" s="26"/>
      <c r="AA1550" s="65"/>
      <c r="AI1550" s="20"/>
      <c r="AJ1550" s="20"/>
      <c r="AK1550" s="21"/>
    </row>
    <row r="1551" spans="1:37">
      <c r="A1551" s="70">
        <f t="shared" si="304"/>
        <v>1.0000000000000009E-3</v>
      </c>
      <c r="B1551" s="5">
        <v>-0.56499999999999995</v>
      </c>
      <c r="C1551" s="75">
        <v>3.96</v>
      </c>
      <c r="D1551" s="75">
        <v>0.03</v>
      </c>
      <c r="G1551" s="20"/>
      <c r="H1551" s="85"/>
      <c r="I1551" s="21"/>
      <c r="U1551" s="20"/>
      <c r="V1551" s="20"/>
      <c r="W1551" s="21"/>
      <c r="X1551" s="21"/>
      <c r="Y1551" s="26"/>
      <c r="Z1551" s="26"/>
      <c r="AA1551" s="65"/>
      <c r="AI1551" s="20"/>
      <c r="AJ1551" s="20"/>
      <c r="AK1551" s="21"/>
    </row>
    <row r="1552" spans="1:37">
      <c r="A1552" s="70">
        <f t="shared" si="304"/>
        <v>1.0000000000000009E-3</v>
      </c>
      <c r="B1552" s="5">
        <v>-0.56399999999999995</v>
      </c>
      <c r="C1552" s="75">
        <v>4.01</v>
      </c>
      <c r="D1552" s="75">
        <v>0.05</v>
      </c>
      <c r="G1552" s="20"/>
      <c r="H1552" s="85"/>
      <c r="I1552" s="21"/>
      <c r="U1552" s="20"/>
      <c r="V1552" s="20"/>
      <c r="W1552" s="21"/>
      <c r="X1552" s="21"/>
      <c r="Y1552" s="26"/>
      <c r="Z1552" s="26"/>
      <c r="AA1552" s="65"/>
      <c r="AI1552" s="20"/>
      <c r="AJ1552" s="20"/>
      <c r="AK1552" s="21"/>
    </row>
    <row r="1553" spans="1:37">
      <c r="A1553" s="70">
        <f t="shared" si="304"/>
        <v>1.0000000000000009E-3</v>
      </c>
      <c r="B1553" s="5">
        <v>-0.56299999999999994</v>
      </c>
      <c r="C1553" s="75">
        <v>4.17</v>
      </c>
      <c r="D1553" s="75">
        <v>0.06</v>
      </c>
      <c r="G1553" s="20"/>
      <c r="H1553" s="85"/>
      <c r="I1553" s="21"/>
      <c r="U1553" s="20"/>
      <c r="V1553" s="20"/>
      <c r="W1553" s="21"/>
      <c r="X1553" s="21"/>
      <c r="Y1553" s="26"/>
      <c r="Z1553" s="26"/>
      <c r="AA1553" s="65"/>
      <c r="AI1553" s="20"/>
      <c r="AJ1553" s="20"/>
      <c r="AK1553" s="21"/>
    </row>
    <row r="1554" spans="1:37">
      <c r="A1554" s="70">
        <f t="shared" si="304"/>
        <v>9.9999999999988987E-4</v>
      </c>
      <c r="B1554" s="5">
        <v>-0.56200000000000006</v>
      </c>
      <c r="C1554" s="75">
        <v>4.1399999999999997</v>
      </c>
      <c r="D1554" s="75">
        <v>0.08</v>
      </c>
      <c r="G1554" s="20"/>
      <c r="H1554" s="85"/>
      <c r="I1554" s="21"/>
      <c r="U1554" s="20"/>
      <c r="V1554" s="20"/>
      <c r="W1554" s="21"/>
      <c r="X1554" s="21"/>
      <c r="Y1554" s="26"/>
      <c r="Z1554" s="26"/>
      <c r="AA1554" s="65"/>
      <c r="AI1554" s="20"/>
      <c r="AJ1554" s="20"/>
      <c r="AK1554" s="21"/>
    </row>
    <row r="1555" spans="1:37">
      <c r="A1555" s="70">
        <f t="shared" si="304"/>
        <v>1.0000000000000009E-3</v>
      </c>
      <c r="B1555" s="5">
        <v>-0.56100000000000005</v>
      </c>
      <c r="C1555" s="75">
        <v>4.21</v>
      </c>
      <c r="D1555" s="75">
        <v>0.05</v>
      </c>
      <c r="G1555" s="20"/>
      <c r="H1555" s="85"/>
      <c r="I1555" s="21"/>
      <c r="U1555" s="20"/>
      <c r="V1555" s="20"/>
      <c r="W1555" s="21"/>
      <c r="X1555" s="21"/>
      <c r="Y1555" s="26"/>
      <c r="Z1555" s="26"/>
      <c r="AA1555" s="65"/>
      <c r="AI1555" s="20"/>
      <c r="AJ1555" s="20"/>
      <c r="AK1555" s="21"/>
    </row>
    <row r="1556" spans="1:37">
      <c r="A1556" s="70">
        <f t="shared" si="304"/>
        <v>1.0000000000000009E-3</v>
      </c>
      <c r="B1556" s="5">
        <v>-0.56000000000000005</v>
      </c>
      <c r="C1556" s="75">
        <v>4.1399999999999997</v>
      </c>
      <c r="D1556" s="75">
        <v>0.03</v>
      </c>
      <c r="G1556" s="20"/>
      <c r="H1556" s="85"/>
      <c r="I1556" s="21"/>
      <c r="U1556" s="20"/>
      <c r="V1556" s="20"/>
      <c r="W1556" s="21"/>
      <c r="X1556" s="21"/>
      <c r="Y1556" s="26"/>
      <c r="Z1556" s="26"/>
      <c r="AA1556" s="65"/>
      <c r="AI1556" s="20"/>
      <c r="AJ1556" s="20"/>
      <c r="AK1556" s="21"/>
    </row>
    <row r="1557" spans="1:37">
      <c r="A1557" s="70">
        <f t="shared" si="304"/>
        <v>1.0000000000000009E-3</v>
      </c>
      <c r="B1557" s="5">
        <v>-0.55900000000000005</v>
      </c>
      <c r="C1557" s="75">
        <v>4.17</v>
      </c>
      <c r="D1557" s="75">
        <v>0.05</v>
      </c>
      <c r="G1557" s="20"/>
      <c r="H1557" s="85"/>
      <c r="I1557" s="21"/>
      <c r="U1557" s="20"/>
      <c r="V1557" s="20"/>
      <c r="W1557" s="21"/>
      <c r="X1557" s="21"/>
      <c r="Y1557" s="26"/>
      <c r="Z1557" s="26"/>
      <c r="AA1557" s="65"/>
      <c r="AI1557" s="20"/>
      <c r="AJ1557" s="20"/>
      <c r="AK1557" s="21"/>
    </row>
    <row r="1558" spans="1:37">
      <c r="A1558" s="70">
        <f t="shared" si="304"/>
        <v>1.0000000000000009E-3</v>
      </c>
      <c r="B1558" s="5">
        <v>-0.55800000000000005</v>
      </c>
      <c r="C1558" s="75">
        <v>4.25</v>
      </c>
      <c r="D1558" s="75">
        <v>0.05</v>
      </c>
      <c r="G1558" s="20"/>
      <c r="H1558" s="85"/>
      <c r="I1558" s="21"/>
      <c r="U1558" s="20"/>
      <c r="V1558" s="20"/>
      <c r="W1558" s="21"/>
      <c r="X1558" s="21"/>
      <c r="Y1558" s="26"/>
      <c r="Z1558" s="26"/>
      <c r="AA1558" s="65"/>
      <c r="AI1558" s="20"/>
      <c r="AJ1558" s="20"/>
      <c r="AK1558" s="21"/>
    </row>
    <row r="1559" spans="1:37">
      <c r="A1559" s="70">
        <f t="shared" si="304"/>
        <v>1.0000000000000009E-3</v>
      </c>
      <c r="B1559" s="5">
        <v>-0.55700000000000005</v>
      </c>
      <c r="C1559" s="75">
        <v>4.3499999999999996</v>
      </c>
      <c r="D1559" s="75">
        <v>0.04</v>
      </c>
      <c r="G1559" s="20"/>
      <c r="H1559" s="85"/>
      <c r="I1559" s="21"/>
      <c r="U1559" s="20"/>
      <c r="V1559" s="20"/>
      <c r="W1559" s="21"/>
      <c r="X1559" s="21"/>
      <c r="Y1559" s="26"/>
      <c r="Z1559" s="26"/>
      <c r="AA1559" s="65"/>
      <c r="AI1559" s="20"/>
      <c r="AJ1559" s="20"/>
      <c r="AK1559" s="21"/>
    </row>
    <row r="1560" spans="1:37">
      <c r="A1560" s="70">
        <f t="shared" si="304"/>
        <v>1.0000000000000009E-3</v>
      </c>
      <c r="B1560" s="5">
        <v>-0.55600000000000005</v>
      </c>
      <c r="C1560" s="75">
        <v>4.3899999999999997</v>
      </c>
      <c r="D1560" s="75">
        <v>0.06</v>
      </c>
      <c r="G1560" s="20"/>
      <c r="H1560" s="85"/>
      <c r="I1560" s="21"/>
      <c r="U1560" s="20"/>
      <c r="V1560" s="20"/>
      <c r="W1560" s="21"/>
      <c r="X1560" s="21"/>
      <c r="Y1560" s="26"/>
      <c r="Z1560" s="26"/>
      <c r="AA1560" s="65"/>
      <c r="AI1560" s="20"/>
      <c r="AJ1560" s="20"/>
      <c r="AK1560" s="21"/>
    </row>
    <row r="1561" spans="1:37">
      <c r="A1561" s="70">
        <f t="shared" si="304"/>
        <v>1.0000000000000009E-3</v>
      </c>
      <c r="B1561" s="5">
        <v>-0.55500000000000005</v>
      </c>
      <c r="C1561" s="75">
        <v>4.25</v>
      </c>
      <c r="D1561" s="75">
        <v>0.05</v>
      </c>
      <c r="G1561" s="20"/>
      <c r="H1561" s="85"/>
      <c r="I1561" s="21"/>
      <c r="U1561" s="20"/>
      <c r="V1561" s="20"/>
      <c r="W1561" s="21"/>
      <c r="X1561" s="21"/>
      <c r="Y1561" s="26"/>
      <c r="Z1561" s="26"/>
      <c r="AA1561" s="65"/>
      <c r="AI1561" s="20"/>
      <c r="AJ1561" s="20"/>
      <c r="AK1561" s="21"/>
    </row>
    <row r="1562" spans="1:37">
      <c r="A1562" s="70">
        <f t="shared" si="304"/>
        <v>1.0000000000000009E-3</v>
      </c>
      <c r="B1562" s="5">
        <v>-0.55400000000000005</v>
      </c>
      <c r="C1562" s="75">
        <v>4.29</v>
      </c>
      <c r="D1562" s="75">
        <v>0.08</v>
      </c>
      <c r="G1562" s="20"/>
      <c r="H1562" s="85"/>
      <c r="I1562" s="21"/>
      <c r="U1562" s="20"/>
      <c r="V1562" s="20"/>
      <c r="W1562" s="21"/>
      <c r="X1562" s="21"/>
      <c r="Y1562" s="26"/>
      <c r="Z1562" s="26"/>
      <c r="AA1562" s="65"/>
      <c r="AI1562" s="20"/>
      <c r="AJ1562" s="20"/>
      <c r="AK1562" s="21"/>
    </row>
    <row r="1563" spans="1:37">
      <c r="A1563" s="70">
        <f t="shared" si="304"/>
        <v>1.0000000000000009E-3</v>
      </c>
      <c r="B1563" s="5">
        <v>-0.55300000000000005</v>
      </c>
      <c r="C1563" s="75">
        <v>4.46</v>
      </c>
      <c r="D1563" s="75">
        <v>0.05</v>
      </c>
      <c r="G1563" s="20"/>
      <c r="H1563" s="85"/>
      <c r="I1563" s="21"/>
      <c r="U1563" s="20"/>
      <c r="V1563" s="20"/>
      <c r="W1563" s="21"/>
      <c r="X1563" s="21"/>
      <c r="Y1563" s="26"/>
      <c r="Z1563" s="26"/>
      <c r="AA1563" s="65"/>
      <c r="AI1563" s="20"/>
      <c r="AJ1563" s="20"/>
      <c r="AK1563" s="21"/>
    </row>
    <row r="1564" spans="1:37">
      <c r="A1564" s="70">
        <f t="shared" si="304"/>
        <v>1.0000000000000009E-3</v>
      </c>
      <c r="B1564" s="5">
        <v>-0.55200000000000005</v>
      </c>
      <c r="C1564" s="75">
        <v>4.5199999999999996</v>
      </c>
      <c r="D1564" s="75">
        <v>0.06</v>
      </c>
      <c r="G1564" s="20"/>
      <c r="H1564" s="85"/>
      <c r="I1564" s="21"/>
      <c r="U1564" s="20"/>
      <c r="V1564" s="20"/>
      <c r="W1564" s="21"/>
      <c r="X1564" s="21"/>
      <c r="Y1564" s="26"/>
      <c r="Z1564" s="26"/>
      <c r="AA1564" s="65"/>
      <c r="AI1564" s="20"/>
      <c r="AJ1564" s="20"/>
      <c r="AK1564" s="21"/>
    </row>
    <row r="1565" spans="1:37">
      <c r="A1565" s="70">
        <f t="shared" si="304"/>
        <v>1.0000000000000009E-3</v>
      </c>
      <c r="B1565" s="5">
        <v>-0.55100000000000005</v>
      </c>
      <c r="C1565" s="75">
        <v>4.45</v>
      </c>
      <c r="D1565" s="75">
        <v>7.0000000000000007E-2</v>
      </c>
      <c r="G1565" s="20"/>
      <c r="H1565" s="85"/>
      <c r="I1565" s="21"/>
      <c r="U1565" s="20"/>
      <c r="V1565" s="20"/>
      <c r="W1565" s="21"/>
      <c r="X1565" s="21"/>
      <c r="Y1565" s="26"/>
      <c r="Z1565" s="26"/>
      <c r="AA1565" s="65"/>
      <c r="AI1565" s="20"/>
      <c r="AJ1565" s="20"/>
      <c r="AK1565" s="21"/>
    </row>
    <row r="1566" spans="1:37">
      <c r="A1566" s="70">
        <f t="shared" si="304"/>
        <v>1.0000000000000009E-3</v>
      </c>
      <c r="B1566" s="5">
        <v>-0.55000000000000004</v>
      </c>
      <c r="C1566" s="75">
        <v>4.5</v>
      </c>
      <c r="D1566" s="75">
        <v>0.06</v>
      </c>
      <c r="G1566" s="20"/>
      <c r="H1566" s="85"/>
      <c r="I1566" s="21"/>
      <c r="U1566" s="20"/>
      <c r="V1566" s="20"/>
      <c r="W1566" s="21"/>
      <c r="X1566" s="21"/>
      <c r="Y1566" s="26"/>
      <c r="Z1566" s="26"/>
      <c r="AA1566" s="65"/>
      <c r="AI1566" s="20"/>
      <c r="AJ1566" s="20"/>
      <c r="AK1566" s="21"/>
    </row>
    <row r="1567" spans="1:37">
      <c r="A1567" s="70">
        <f t="shared" si="304"/>
        <v>1.0000000000000009E-3</v>
      </c>
      <c r="B1567" s="5">
        <v>-0.54900000000000004</v>
      </c>
      <c r="C1567" s="75">
        <v>4.53</v>
      </c>
      <c r="D1567" s="75">
        <v>0.05</v>
      </c>
      <c r="G1567" s="20"/>
      <c r="H1567" s="85"/>
      <c r="I1567" s="21"/>
      <c r="U1567" s="20"/>
      <c r="V1567" s="20"/>
      <c r="W1567" s="21"/>
      <c r="X1567" s="21"/>
      <c r="Y1567" s="26"/>
      <c r="Z1567" s="26"/>
      <c r="AA1567" s="65"/>
      <c r="AI1567" s="20"/>
      <c r="AJ1567" s="20"/>
      <c r="AK1567" s="21"/>
    </row>
    <row r="1568" spans="1:37">
      <c r="A1568" s="70">
        <f t="shared" si="304"/>
        <v>1.0000000000000009E-3</v>
      </c>
      <c r="B1568" s="5">
        <v>-0.54800000000000004</v>
      </c>
      <c r="C1568" s="75">
        <v>4.55</v>
      </c>
      <c r="D1568" s="75">
        <v>0.04</v>
      </c>
      <c r="G1568" s="20"/>
      <c r="H1568" s="85"/>
      <c r="I1568" s="21"/>
      <c r="U1568" s="20"/>
      <c r="V1568" s="20"/>
      <c r="W1568" s="21"/>
      <c r="X1568" s="21"/>
      <c r="Y1568" s="26"/>
      <c r="Z1568" s="26"/>
      <c r="AA1568" s="65"/>
      <c r="AI1568" s="20"/>
      <c r="AJ1568" s="20"/>
      <c r="AK1568" s="21"/>
    </row>
    <row r="1569" spans="1:37">
      <c r="A1569" s="70">
        <f t="shared" si="304"/>
        <v>1.0000000000000009E-3</v>
      </c>
      <c r="B1569" s="5">
        <v>-0.54700000000000004</v>
      </c>
      <c r="C1569" s="75">
        <v>4.53</v>
      </c>
      <c r="D1569" s="75">
        <v>7.0000000000000007E-2</v>
      </c>
      <c r="G1569" s="20"/>
      <c r="H1569" s="85"/>
      <c r="I1569" s="21"/>
      <c r="U1569" s="20"/>
      <c r="V1569" s="20"/>
      <c r="W1569" s="21"/>
      <c r="X1569" s="21"/>
      <c r="Y1569" s="26"/>
      <c r="Z1569" s="26"/>
      <c r="AA1569" s="65"/>
      <c r="AI1569" s="20"/>
      <c r="AJ1569" s="20"/>
      <c r="AK1569" s="21"/>
    </row>
    <row r="1570" spans="1:37">
      <c r="A1570" s="70">
        <f t="shared" si="304"/>
        <v>1.0000000000000009E-3</v>
      </c>
      <c r="B1570" s="5">
        <v>-0.54600000000000004</v>
      </c>
      <c r="C1570" s="75">
        <v>4.51</v>
      </c>
      <c r="D1570" s="75">
        <v>7.0000000000000007E-2</v>
      </c>
      <c r="G1570" s="20"/>
      <c r="H1570" s="85"/>
      <c r="I1570" s="21"/>
      <c r="U1570" s="20"/>
      <c r="V1570" s="20"/>
      <c r="W1570" s="21"/>
      <c r="X1570" s="21"/>
      <c r="Y1570" s="26"/>
      <c r="Z1570" s="26"/>
      <c r="AA1570" s="65"/>
      <c r="AI1570" s="20"/>
      <c r="AJ1570" s="20"/>
      <c r="AK1570" s="21"/>
    </row>
    <row r="1571" spans="1:37">
      <c r="A1571" s="70">
        <f t="shared" si="304"/>
        <v>1.0000000000000009E-3</v>
      </c>
      <c r="B1571" s="5">
        <v>-0.54500000000000004</v>
      </c>
      <c r="C1571" s="75">
        <v>4.43</v>
      </c>
      <c r="D1571" s="75">
        <v>0.05</v>
      </c>
      <c r="G1571" s="20"/>
      <c r="H1571" s="85"/>
      <c r="I1571" s="21"/>
      <c r="U1571" s="20"/>
      <c r="V1571" s="20"/>
      <c r="W1571" s="21"/>
      <c r="X1571" s="21"/>
      <c r="Y1571" s="26"/>
      <c r="Z1571" s="26"/>
      <c r="AA1571" s="65"/>
      <c r="AI1571" s="20"/>
      <c r="AJ1571" s="20"/>
      <c r="AK1571" s="21"/>
    </row>
    <row r="1572" spans="1:37">
      <c r="A1572" s="70">
        <f t="shared" si="304"/>
        <v>1.0000000000000009E-3</v>
      </c>
      <c r="B1572" s="5">
        <v>-0.54400000000000004</v>
      </c>
      <c r="C1572" s="75">
        <v>4.46</v>
      </c>
      <c r="D1572" s="75">
        <v>0.08</v>
      </c>
      <c r="G1572" s="20"/>
      <c r="H1572" s="85"/>
      <c r="I1572" s="21"/>
      <c r="U1572" s="20"/>
      <c r="V1572" s="20"/>
      <c r="W1572" s="21"/>
      <c r="X1572" s="21"/>
      <c r="Y1572" s="26"/>
      <c r="Z1572" s="26"/>
      <c r="AA1572" s="65"/>
      <c r="AI1572" s="20"/>
      <c r="AJ1572" s="20"/>
      <c r="AK1572" s="21"/>
    </row>
    <row r="1573" spans="1:37">
      <c r="A1573" s="70">
        <f t="shared" si="304"/>
        <v>1.0000000000000009E-3</v>
      </c>
      <c r="B1573" s="5">
        <v>-0.54300000000000004</v>
      </c>
      <c r="C1573" s="75">
        <v>4.45</v>
      </c>
      <c r="D1573" s="75">
        <v>0.09</v>
      </c>
      <c r="G1573" s="20"/>
      <c r="H1573" s="85"/>
      <c r="I1573" s="21"/>
      <c r="U1573" s="20"/>
      <c r="V1573" s="20"/>
      <c r="W1573" s="21"/>
      <c r="X1573" s="21"/>
      <c r="Y1573" s="26"/>
      <c r="Z1573" s="26"/>
      <c r="AA1573" s="65"/>
      <c r="AI1573" s="20"/>
      <c r="AJ1573" s="20"/>
      <c r="AK1573" s="21"/>
    </row>
    <row r="1574" spans="1:37">
      <c r="A1574" s="70">
        <f t="shared" si="304"/>
        <v>1.0000000000000009E-3</v>
      </c>
      <c r="B1574" s="5">
        <v>-0.54200000000000004</v>
      </c>
      <c r="C1574" s="75">
        <v>4.45</v>
      </c>
      <c r="D1574" s="75">
        <v>0.05</v>
      </c>
      <c r="G1574" s="20"/>
      <c r="H1574" s="85"/>
      <c r="I1574" s="21"/>
      <c r="U1574" s="20"/>
      <c r="V1574" s="20"/>
      <c r="W1574" s="21"/>
      <c r="X1574" s="21"/>
      <c r="Y1574" s="26"/>
      <c r="Z1574" s="26"/>
      <c r="AA1574" s="65"/>
      <c r="AI1574" s="20"/>
      <c r="AJ1574" s="20"/>
      <c r="AK1574" s="21"/>
    </row>
    <row r="1575" spans="1:37">
      <c r="A1575" s="70">
        <f t="shared" si="304"/>
        <v>1.0000000000000009E-3</v>
      </c>
      <c r="B1575" s="5">
        <v>-0.54100000000000004</v>
      </c>
      <c r="C1575" s="75">
        <v>4.5</v>
      </c>
      <c r="D1575" s="75">
        <v>0.06</v>
      </c>
      <c r="G1575" s="20"/>
      <c r="H1575" s="85"/>
      <c r="I1575" s="21"/>
      <c r="U1575" s="20"/>
      <c r="V1575" s="20"/>
      <c r="W1575" s="21"/>
      <c r="X1575" s="21"/>
      <c r="Y1575" s="26"/>
      <c r="Z1575" s="26"/>
      <c r="AA1575" s="65"/>
      <c r="AI1575" s="20"/>
      <c r="AJ1575" s="20"/>
      <c r="AK1575" s="21"/>
    </row>
    <row r="1576" spans="1:37">
      <c r="A1576" s="70">
        <f t="shared" si="304"/>
        <v>1.0000000000000009E-3</v>
      </c>
      <c r="B1576" s="5">
        <v>-0.54</v>
      </c>
      <c r="C1576" s="75">
        <v>4.53</v>
      </c>
      <c r="D1576" s="75">
        <v>0.06</v>
      </c>
      <c r="G1576" s="20"/>
      <c r="H1576" s="85"/>
      <c r="I1576" s="21"/>
      <c r="U1576" s="20"/>
      <c r="V1576" s="20"/>
      <c r="W1576" s="21"/>
      <c r="X1576" s="21"/>
      <c r="Y1576" s="26"/>
      <c r="Z1576" s="26"/>
      <c r="AA1576" s="65"/>
      <c r="AI1576" s="20"/>
      <c r="AJ1576" s="20"/>
      <c r="AK1576" s="21"/>
    </row>
    <row r="1577" spans="1:37">
      <c r="A1577" s="70">
        <f t="shared" si="304"/>
        <v>1.0000000000000009E-3</v>
      </c>
      <c r="B1577" s="5">
        <v>-0.53900000000000003</v>
      </c>
      <c r="C1577" s="75">
        <v>4.4800000000000004</v>
      </c>
      <c r="D1577" s="75">
        <v>0.08</v>
      </c>
      <c r="G1577" s="20"/>
      <c r="H1577" s="85"/>
      <c r="I1577" s="21"/>
      <c r="U1577" s="20"/>
      <c r="V1577" s="20"/>
      <c r="W1577" s="21"/>
      <c r="X1577" s="21"/>
      <c r="Y1577" s="26"/>
      <c r="Z1577" s="26"/>
      <c r="AA1577" s="65"/>
      <c r="AI1577" s="20"/>
      <c r="AJ1577" s="20"/>
      <c r="AK1577" s="21"/>
    </row>
    <row r="1578" spans="1:37">
      <c r="A1578" s="70">
        <f t="shared" si="304"/>
        <v>1.0000000000000009E-3</v>
      </c>
      <c r="B1578" s="5">
        <v>-0.53800000000000003</v>
      </c>
      <c r="C1578" s="75">
        <v>4.54</v>
      </c>
      <c r="D1578" s="75">
        <v>0.05</v>
      </c>
      <c r="G1578" s="20"/>
      <c r="H1578" s="85"/>
      <c r="I1578" s="21"/>
      <c r="U1578" s="20"/>
      <c r="V1578" s="20"/>
      <c r="W1578" s="21"/>
      <c r="X1578" s="21"/>
      <c r="Y1578" s="26"/>
      <c r="Z1578" s="26"/>
      <c r="AA1578" s="65"/>
      <c r="AI1578" s="20"/>
      <c r="AJ1578" s="20"/>
      <c r="AK1578" s="21"/>
    </row>
    <row r="1579" spans="1:37">
      <c r="A1579" s="70">
        <f t="shared" si="304"/>
        <v>1.0000000000000009E-3</v>
      </c>
      <c r="B1579" s="5">
        <v>-0.53700000000000003</v>
      </c>
      <c r="C1579" s="75">
        <v>4.43</v>
      </c>
      <c r="D1579" s="75">
        <v>0.06</v>
      </c>
      <c r="G1579" s="20"/>
      <c r="H1579" s="85"/>
      <c r="I1579" s="21"/>
      <c r="U1579" s="20"/>
      <c r="V1579" s="20"/>
      <c r="W1579" s="21"/>
      <c r="X1579" s="21"/>
      <c r="Y1579" s="26"/>
      <c r="Z1579" s="26"/>
      <c r="AA1579" s="65"/>
      <c r="AI1579" s="20"/>
      <c r="AJ1579" s="20"/>
      <c r="AK1579" s="21"/>
    </row>
    <row r="1580" spans="1:37">
      <c r="A1580" s="70">
        <f t="shared" si="304"/>
        <v>1.0000000000000009E-3</v>
      </c>
      <c r="B1580" s="5">
        <v>-0.53600000000000003</v>
      </c>
      <c r="C1580" s="75">
        <v>4.55</v>
      </c>
      <c r="D1580" s="75">
        <v>0.06</v>
      </c>
      <c r="G1580" s="20"/>
      <c r="H1580" s="85"/>
      <c r="I1580" s="21"/>
      <c r="U1580" s="20"/>
      <c r="V1580" s="20"/>
      <c r="W1580" s="21"/>
      <c r="X1580" s="21"/>
      <c r="Y1580" s="26"/>
      <c r="Z1580" s="26"/>
      <c r="AA1580" s="65"/>
      <c r="AI1580" s="20"/>
      <c r="AJ1580" s="20"/>
      <c r="AK1580" s="21"/>
    </row>
    <row r="1581" spans="1:37">
      <c r="A1581" s="70">
        <f t="shared" si="304"/>
        <v>1.0000000000000009E-3</v>
      </c>
      <c r="B1581" s="5">
        <v>-0.53500000000000003</v>
      </c>
      <c r="C1581" s="75">
        <v>4.29</v>
      </c>
      <c r="D1581" s="75">
        <v>7.0000000000000007E-2</v>
      </c>
      <c r="G1581" s="20"/>
      <c r="H1581" s="85"/>
      <c r="I1581" s="21"/>
      <c r="U1581" s="20"/>
      <c r="V1581" s="20"/>
      <c r="W1581" s="21"/>
      <c r="X1581" s="21"/>
      <c r="Y1581" s="26"/>
      <c r="Z1581" s="26"/>
      <c r="AA1581" s="65"/>
      <c r="AI1581" s="20"/>
      <c r="AJ1581" s="20"/>
      <c r="AK1581" s="21"/>
    </row>
    <row r="1582" spans="1:37">
      <c r="A1582" s="70">
        <f t="shared" si="304"/>
        <v>1.0000000000000009E-3</v>
      </c>
      <c r="B1582" s="5">
        <v>-0.53400000000000003</v>
      </c>
      <c r="C1582" s="75">
        <v>4.2699999999999996</v>
      </c>
      <c r="D1582" s="75">
        <v>0.06</v>
      </c>
      <c r="G1582" s="20"/>
      <c r="H1582" s="85"/>
      <c r="I1582" s="21"/>
      <c r="U1582" s="20"/>
      <c r="V1582" s="20"/>
      <c r="W1582" s="21"/>
      <c r="X1582" s="21"/>
      <c r="Y1582" s="26"/>
      <c r="Z1582" s="26"/>
      <c r="AA1582" s="65"/>
      <c r="AI1582" s="20"/>
      <c r="AJ1582" s="20"/>
      <c r="AK1582" s="21"/>
    </row>
    <row r="1583" spans="1:37">
      <c r="A1583" s="70">
        <f t="shared" si="304"/>
        <v>1.0000000000000009E-3</v>
      </c>
      <c r="B1583" s="5">
        <v>-0.53300000000000003</v>
      </c>
      <c r="C1583" s="75">
        <v>4.1100000000000003</v>
      </c>
      <c r="D1583" s="75">
        <v>7.0000000000000007E-2</v>
      </c>
      <c r="G1583" s="20"/>
      <c r="H1583" s="85"/>
      <c r="I1583" s="21"/>
      <c r="U1583" s="20"/>
      <c r="V1583" s="20"/>
      <c r="W1583" s="21"/>
      <c r="X1583" s="21"/>
      <c r="Y1583" s="26"/>
      <c r="Z1583" s="26"/>
      <c r="AA1583" s="65"/>
      <c r="AI1583" s="20"/>
      <c r="AJ1583" s="20"/>
      <c r="AK1583" s="21"/>
    </row>
    <row r="1584" spans="1:37">
      <c r="A1584" s="70">
        <f t="shared" si="304"/>
        <v>1.0000000000000009E-3</v>
      </c>
      <c r="B1584" s="5">
        <v>-0.53200000000000003</v>
      </c>
      <c r="C1584" s="75">
        <v>4.01</v>
      </c>
      <c r="D1584" s="75">
        <v>7.0000000000000007E-2</v>
      </c>
      <c r="G1584" s="20"/>
      <c r="H1584" s="85"/>
      <c r="I1584" s="21"/>
      <c r="U1584" s="20"/>
      <c r="V1584" s="20"/>
      <c r="W1584" s="21"/>
      <c r="X1584" s="21"/>
      <c r="Y1584" s="26"/>
      <c r="Z1584" s="26"/>
      <c r="AA1584" s="65"/>
      <c r="AI1584" s="20"/>
      <c r="AJ1584" s="20"/>
      <c r="AK1584" s="21"/>
    </row>
    <row r="1585" spans="1:37">
      <c r="A1585" s="70">
        <f t="shared" si="304"/>
        <v>1.0000000000000009E-3</v>
      </c>
      <c r="B1585" s="5">
        <v>-0.53100000000000003</v>
      </c>
      <c r="C1585" s="75">
        <v>3.92</v>
      </c>
      <c r="D1585" s="75">
        <v>7.0000000000000007E-2</v>
      </c>
      <c r="G1585" s="20"/>
      <c r="H1585" s="85"/>
      <c r="I1585" s="21"/>
      <c r="U1585" s="20"/>
      <c r="V1585" s="20"/>
      <c r="W1585" s="21"/>
      <c r="X1585" s="21"/>
      <c r="Y1585" s="26"/>
      <c r="Z1585" s="26"/>
      <c r="AA1585" s="65"/>
      <c r="AI1585" s="20"/>
      <c r="AJ1585" s="20"/>
      <c r="AK1585" s="21"/>
    </row>
    <row r="1586" spans="1:37">
      <c r="A1586" s="70">
        <f t="shared" si="304"/>
        <v>1.0000000000000009E-3</v>
      </c>
      <c r="B1586" s="5">
        <v>-0.53</v>
      </c>
      <c r="C1586" s="75">
        <v>3.97</v>
      </c>
      <c r="D1586" s="75">
        <v>0.08</v>
      </c>
      <c r="G1586" s="20"/>
      <c r="H1586" s="85"/>
      <c r="I1586" s="21"/>
      <c r="U1586" s="20"/>
      <c r="V1586" s="20"/>
      <c r="W1586" s="21"/>
      <c r="X1586" s="21"/>
      <c r="Y1586" s="26"/>
      <c r="Z1586" s="26"/>
      <c r="AA1586" s="65"/>
      <c r="AI1586" s="20"/>
      <c r="AJ1586" s="20"/>
      <c r="AK1586" s="21"/>
    </row>
    <row r="1587" spans="1:37">
      <c r="A1587" s="70">
        <f t="shared" si="304"/>
        <v>1.0000000000000009E-3</v>
      </c>
      <c r="B1587" s="5">
        <v>-0.52900000000000003</v>
      </c>
      <c r="C1587" s="75">
        <v>3.99</v>
      </c>
      <c r="D1587" s="75">
        <v>0.05</v>
      </c>
      <c r="G1587" s="20"/>
      <c r="H1587" s="85"/>
      <c r="I1587" s="21"/>
      <c r="U1587" s="20"/>
      <c r="V1587" s="20"/>
      <c r="W1587" s="21"/>
      <c r="X1587" s="21"/>
      <c r="Y1587" s="26"/>
      <c r="Z1587" s="26"/>
      <c r="AA1587" s="65"/>
      <c r="AI1587" s="20"/>
      <c r="AJ1587" s="20"/>
      <c r="AK1587" s="21"/>
    </row>
    <row r="1588" spans="1:37">
      <c r="A1588" s="70">
        <f t="shared" si="304"/>
        <v>1.0000000000000009E-3</v>
      </c>
      <c r="B1588" s="5">
        <v>-0.52800000000000002</v>
      </c>
      <c r="C1588" s="75">
        <v>3.92</v>
      </c>
      <c r="D1588" s="75">
        <v>0.08</v>
      </c>
      <c r="G1588" s="20"/>
      <c r="H1588" s="85"/>
      <c r="I1588" s="21"/>
      <c r="U1588" s="20"/>
      <c r="V1588" s="20"/>
      <c r="W1588" s="21"/>
      <c r="X1588" s="21"/>
      <c r="Y1588" s="26"/>
      <c r="Z1588" s="26"/>
      <c r="AA1588" s="65"/>
      <c r="AI1588" s="20"/>
      <c r="AJ1588" s="20"/>
      <c r="AK1588" s="21"/>
    </row>
    <row r="1589" spans="1:37">
      <c r="A1589" s="70">
        <f t="shared" si="304"/>
        <v>1.0000000000000009E-3</v>
      </c>
      <c r="B1589" s="5">
        <v>-0.52700000000000002</v>
      </c>
      <c r="C1589" s="75">
        <v>3.96</v>
      </c>
      <c r="D1589" s="75">
        <v>7.0000000000000007E-2</v>
      </c>
      <c r="G1589" s="20"/>
      <c r="H1589" s="85"/>
      <c r="I1589" s="21"/>
      <c r="U1589" s="20"/>
      <c r="V1589" s="20"/>
      <c r="W1589" s="21"/>
      <c r="X1589" s="21"/>
      <c r="Y1589" s="26"/>
      <c r="Z1589" s="26"/>
      <c r="AA1589" s="65"/>
      <c r="AI1589" s="20"/>
      <c r="AJ1589" s="20"/>
      <c r="AK1589" s="21"/>
    </row>
    <row r="1590" spans="1:37">
      <c r="A1590" s="70">
        <f t="shared" si="304"/>
        <v>1.0000000000000009E-3</v>
      </c>
      <c r="B1590" s="5">
        <v>-0.52600000000000002</v>
      </c>
      <c r="C1590" s="75">
        <v>3.97</v>
      </c>
      <c r="D1590" s="75">
        <v>0.09</v>
      </c>
      <c r="G1590" s="20"/>
      <c r="H1590" s="85"/>
      <c r="I1590" s="21"/>
      <c r="U1590" s="20"/>
      <c r="V1590" s="20"/>
      <c r="W1590" s="21"/>
      <c r="X1590" s="21"/>
      <c r="Y1590" s="26"/>
      <c r="Z1590" s="26"/>
      <c r="AA1590" s="65"/>
      <c r="AI1590" s="20"/>
      <c r="AJ1590" s="20"/>
      <c r="AK1590" s="21"/>
    </row>
    <row r="1591" spans="1:37">
      <c r="A1591" s="70">
        <f t="shared" si="304"/>
        <v>1.0000000000000009E-3</v>
      </c>
      <c r="B1591" s="5">
        <v>-0.52500000000000002</v>
      </c>
      <c r="C1591" s="75">
        <v>3.92</v>
      </c>
      <c r="D1591" s="75">
        <v>0.06</v>
      </c>
      <c r="G1591" s="20"/>
      <c r="H1591" s="85"/>
      <c r="I1591" s="21"/>
      <c r="U1591" s="20"/>
      <c r="V1591" s="20"/>
      <c r="W1591" s="21"/>
      <c r="X1591" s="21"/>
      <c r="Y1591" s="26"/>
      <c r="Z1591" s="26"/>
      <c r="AA1591" s="65"/>
      <c r="AI1591" s="20"/>
      <c r="AJ1591" s="20"/>
      <c r="AK1591" s="21"/>
    </row>
    <row r="1592" spans="1:37">
      <c r="A1592" s="70">
        <f t="shared" si="304"/>
        <v>1.0000000000000009E-3</v>
      </c>
      <c r="B1592" s="5">
        <v>-0.52400000000000002</v>
      </c>
      <c r="C1592" s="75">
        <v>3.83</v>
      </c>
      <c r="D1592" s="75">
        <v>0.06</v>
      </c>
      <c r="G1592" s="20"/>
      <c r="H1592" s="85"/>
      <c r="I1592" s="21"/>
      <c r="U1592" s="20"/>
      <c r="V1592" s="20"/>
      <c r="W1592" s="21"/>
      <c r="X1592" s="21"/>
      <c r="Y1592" s="26"/>
      <c r="Z1592" s="26"/>
      <c r="AA1592" s="65"/>
      <c r="AI1592" s="20"/>
      <c r="AJ1592" s="20"/>
      <c r="AK1592" s="21"/>
    </row>
    <row r="1593" spans="1:37">
      <c r="A1593" s="70">
        <f t="shared" si="304"/>
        <v>1.0000000000000009E-3</v>
      </c>
      <c r="B1593" s="5">
        <v>-0.52300000000000002</v>
      </c>
      <c r="C1593" s="75">
        <v>3.93</v>
      </c>
      <c r="D1593" s="75">
        <v>0.05</v>
      </c>
      <c r="G1593" s="20"/>
      <c r="H1593" s="85"/>
      <c r="I1593" s="21"/>
      <c r="U1593" s="20"/>
      <c r="V1593" s="20"/>
      <c r="W1593" s="21"/>
      <c r="X1593" s="21"/>
      <c r="Y1593" s="26"/>
      <c r="Z1593" s="26"/>
      <c r="AA1593" s="65"/>
      <c r="AI1593" s="20"/>
      <c r="AJ1593" s="20"/>
      <c r="AK1593" s="21"/>
    </row>
    <row r="1594" spans="1:37">
      <c r="A1594" s="70">
        <f t="shared" si="304"/>
        <v>1.0000000000000009E-3</v>
      </c>
      <c r="B1594" s="5">
        <v>-0.52200000000000002</v>
      </c>
      <c r="C1594" s="75">
        <v>3.88</v>
      </c>
      <c r="D1594" s="75">
        <v>0.04</v>
      </c>
      <c r="G1594" s="20"/>
      <c r="H1594" s="85"/>
      <c r="I1594" s="21"/>
      <c r="U1594" s="20"/>
      <c r="V1594" s="20"/>
      <c r="W1594" s="21"/>
      <c r="X1594" s="21"/>
      <c r="Y1594" s="26"/>
      <c r="Z1594" s="26"/>
      <c r="AA1594" s="65"/>
      <c r="AI1594" s="20"/>
      <c r="AJ1594" s="20"/>
      <c r="AK1594" s="21"/>
    </row>
    <row r="1595" spans="1:37">
      <c r="A1595" s="70">
        <f t="shared" si="304"/>
        <v>1.0000000000000009E-3</v>
      </c>
      <c r="B1595" s="5">
        <v>-0.52100000000000002</v>
      </c>
      <c r="C1595" s="75">
        <v>3.91</v>
      </c>
      <c r="D1595" s="75">
        <v>0.08</v>
      </c>
      <c r="G1595" s="20"/>
      <c r="H1595" s="85"/>
      <c r="I1595" s="21"/>
      <c r="U1595" s="20"/>
      <c r="V1595" s="20"/>
      <c r="W1595" s="21"/>
      <c r="X1595" s="21"/>
      <c r="Y1595" s="26"/>
      <c r="Z1595" s="26"/>
      <c r="AA1595" s="65"/>
      <c r="AI1595" s="20"/>
      <c r="AJ1595" s="20"/>
      <c r="AK1595" s="21"/>
    </row>
    <row r="1596" spans="1:37">
      <c r="A1596" s="70">
        <f t="shared" si="304"/>
        <v>1.0000000000000009E-3</v>
      </c>
      <c r="B1596" s="5">
        <v>-0.52</v>
      </c>
      <c r="C1596" s="75">
        <v>3.95</v>
      </c>
      <c r="D1596" s="75">
        <v>0.05</v>
      </c>
      <c r="G1596" s="20"/>
      <c r="H1596" s="85"/>
      <c r="I1596" s="21"/>
      <c r="U1596" s="20"/>
      <c r="V1596" s="20"/>
      <c r="W1596" s="21"/>
      <c r="X1596" s="21"/>
      <c r="Y1596" s="26"/>
      <c r="Z1596" s="26"/>
      <c r="AA1596" s="65"/>
      <c r="AI1596" s="20"/>
      <c r="AJ1596" s="20"/>
      <c r="AK1596" s="21"/>
    </row>
    <row r="1597" spans="1:37">
      <c r="A1597" s="70">
        <f t="shared" si="304"/>
        <v>1.0000000000000009E-3</v>
      </c>
      <c r="B1597" s="5">
        <v>-0.51900000000000002</v>
      </c>
      <c r="C1597" s="75">
        <v>3.96</v>
      </c>
      <c r="D1597" s="75">
        <v>0.05</v>
      </c>
      <c r="G1597" s="20"/>
      <c r="H1597" s="85"/>
      <c r="I1597" s="21"/>
      <c r="U1597" s="20"/>
      <c r="V1597" s="20"/>
      <c r="W1597" s="21"/>
      <c r="X1597" s="21"/>
      <c r="Y1597" s="26"/>
      <c r="Z1597" s="26"/>
      <c r="AA1597" s="65"/>
      <c r="AI1597" s="20"/>
      <c r="AJ1597" s="20"/>
      <c r="AK1597" s="21"/>
    </row>
    <row r="1598" spans="1:37">
      <c r="A1598" s="70">
        <f t="shared" si="304"/>
        <v>1.0000000000000009E-3</v>
      </c>
      <c r="B1598" s="5">
        <v>-0.51800000000000002</v>
      </c>
      <c r="C1598" s="75">
        <v>4.07</v>
      </c>
      <c r="D1598" s="75">
        <v>0.06</v>
      </c>
      <c r="G1598" s="20"/>
      <c r="H1598" s="85"/>
      <c r="I1598" s="21"/>
      <c r="U1598" s="20"/>
      <c r="V1598" s="20"/>
      <c r="W1598" s="21"/>
      <c r="X1598" s="21"/>
      <c r="Y1598" s="26"/>
      <c r="Z1598" s="26"/>
      <c r="AA1598" s="65"/>
      <c r="AI1598" s="20"/>
      <c r="AJ1598" s="20"/>
      <c r="AK1598" s="21"/>
    </row>
    <row r="1599" spans="1:37">
      <c r="A1599" s="70">
        <f t="shared" si="304"/>
        <v>1.0000000000000009E-3</v>
      </c>
      <c r="B1599" s="5">
        <v>-0.51700000000000002</v>
      </c>
      <c r="C1599" s="75">
        <v>3.96</v>
      </c>
      <c r="D1599" s="75">
        <v>0.08</v>
      </c>
      <c r="G1599" s="20"/>
      <c r="H1599" s="85"/>
      <c r="I1599" s="21"/>
      <c r="U1599" s="20"/>
      <c r="V1599" s="20"/>
      <c r="W1599" s="21"/>
      <c r="X1599" s="21"/>
      <c r="Y1599" s="26"/>
      <c r="Z1599" s="26"/>
      <c r="AA1599" s="65"/>
      <c r="AI1599" s="20"/>
      <c r="AJ1599" s="20"/>
      <c r="AK1599" s="21"/>
    </row>
    <row r="1600" spans="1:37">
      <c r="A1600" s="70">
        <f t="shared" si="304"/>
        <v>1.0000000000000009E-3</v>
      </c>
      <c r="B1600" s="5">
        <v>-0.51600000000000001</v>
      </c>
      <c r="C1600" s="75">
        <v>4.01</v>
      </c>
      <c r="D1600" s="75">
        <v>0.05</v>
      </c>
      <c r="G1600" s="20"/>
      <c r="H1600" s="85"/>
      <c r="I1600" s="21"/>
      <c r="U1600" s="20"/>
      <c r="V1600" s="20"/>
      <c r="W1600" s="21"/>
      <c r="X1600" s="21"/>
      <c r="Y1600" s="26"/>
      <c r="Z1600" s="26"/>
      <c r="AA1600" s="65"/>
      <c r="AI1600" s="20"/>
      <c r="AJ1600" s="20"/>
      <c r="AK1600" s="21"/>
    </row>
    <row r="1601" spans="1:37">
      <c r="A1601" s="70">
        <f t="shared" si="304"/>
        <v>1.0000000000000009E-3</v>
      </c>
      <c r="B1601" s="5">
        <v>-0.51500000000000001</v>
      </c>
      <c r="C1601" s="75">
        <v>4.0999999999999996</v>
      </c>
      <c r="D1601" s="75">
        <v>0.06</v>
      </c>
      <c r="G1601" s="20"/>
      <c r="H1601" s="85"/>
      <c r="I1601" s="21"/>
      <c r="U1601" s="20"/>
      <c r="V1601" s="20"/>
      <c r="W1601" s="21"/>
      <c r="X1601" s="21"/>
      <c r="Y1601" s="26"/>
      <c r="Z1601" s="26"/>
      <c r="AA1601" s="65"/>
      <c r="AI1601" s="20"/>
      <c r="AJ1601" s="20"/>
      <c r="AK1601" s="21"/>
    </row>
    <row r="1602" spans="1:37">
      <c r="A1602" s="70">
        <f t="shared" si="304"/>
        <v>1.0000000000000009E-3</v>
      </c>
      <c r="B1602" s="5">
        <v>-0.51400000000000001</v>
      </c>
      <c r="C1602" s="75">
        <v>4.0999999999999996</v>
      </c>
      <c r="D1602" s="75">
        <v>0.05</v>
      </c>
      <c r="G1602" s="20"/>
      <c r="H1602" s="85"/>
      <c r="I1602" s="21"/>
      <c r="U1602" s="20"/>
      <c r="V1602" s="20"/>
      <c r="W1602" s="21"/>
      <c r="X1602" s="21"/>
      <c r="Y1602" s="26"/>
      <c r="Z1602" s="26"/>
      <c r="AA1602" s="65"/>
      <c r="AI1602" s="20"/>
      <c r="AJ1602" s="20"/>
      <c r="AK1602" s="21"/>
    </row>
    <row r="1603" spans="1:37">
      <c r="A1603" s="70">
        <f t="shared" si="304"/>
        <v>1.0000000000000009E-3</v>
      </c>
      <c r="B1603" s="5">
        <v>-0.51300000000000001</v>
      </c>
      <c r="C1603" s="75">
        <v>4.25</v>
      </c>
      <c r="D1603" s="75">
        <v>0.03</v>
      </c>
      <c r="G1603" s="20"/>
      <c r="H1603" s="85"/>
      <c r="I1603" s="21"/>
      <c r="U1603" s="20"/>
      <c r="V1603" s="20"/>
      <c r="W1603" s="21"/>
      <c r="X1603" s="21"/>
      <c r="Y1603" s="26"/>
      <c r="Z1603" s="26"/>
      <c r="AA1603" s="65"/>
      <c r="AI1603" s="20"/>
      <c r="AJ1603" s="20"/>
      <c r="AK1603" s="21"/>
    </row>
    <row r="1604" spans="1:37">
      <c r="A1604" s="70">
        <f t="shared" ref="A1604:A1667" si="305">B1604-B1603</f>
        <v>1.0000000000000009E-3</v>
      </c>
      <c r="B1604" s="5">
        <v>-0.51200000000000001</v>
      </c>
      <c r="C1604" s="75">
        <v>4.22</v>
      </c>
      <c r="D1604" s="75">
        <v>7.0000000000000007E-2</v>
      </c>
      <c r="G1604" s="20"/>
      <c r="H1604" s="85"/>
      <c r="I1604" s="21"/>
      <c r="U1604" s="20"/>
      <c r="V1604" s="20"/>
      <c r="W1604" s="21"/>
      <c r="X1604" s="21"/>
      <c r="Y1604" s="26"/>
      <c r="Z1604" s="26"/>
      <c r="AA1604" s="65"/>
      <c r="AI1604" s="20"/>
      <c r="AJ1604" s="20"/>
      <c r="AK1604" s="21"/>
    </row>
    <row r="1605" spans="1:37">
      <c r="A1605" s="70">
        <f t="shared" si="305"/>
        <v>1.0000000000000009E-3</v>
      </c>
      <c r="B1605" s="5">
        <v>-0.51100000000000001</v>
      </c>
      <c r="C1605" s="75">
        <v>4.0599999999999996</v>
      </c>
      <c r="D1605" s="75">
        <v>0.06</v>
      </c>
      <c r="G1605" s="20"/>
      <c r="H1605" s="85"/>
      <c r="I1605" s="21"/>
      <c r="U1605" s="20"/>
      <c r="V1605" s="20"/>
      <c r="W1605" s="21"/>
      <c r="X1605" s="21"/>
      <c r="Y1605" s="26"/>
      <c r="Z1605" s="26"/>
      <c r="AA1605" s="65"/>
      <c r="AI1605" s="20"/>
      <c r="AJ1605" s="20"/>
      <c r="AK1605" s="21"/>
    </row>
    <row r="1606" spans="1:37">
      <c r="A1606" s="70">
        <f t="shared" si="305"/>
        <v>1.0000000000000009E-3</v>
      </c>
      <c r="B1606" s="5">
        <v>-0.51</v>
      </c>
      <c r="C1606" s="75">
        <v>4.1399999999999997</v>
      </c>
      <c r="D1606" s="75">
        <v>0.05</v>
      </c>
      <c r="G1606" s="20"/>
      <c r="H1606" s="85"/>
      <c r="I1606" s="21"/>
      <c r="U1606" s="20"/>
      <c r="V1606" s="20"/>
      <c r="W1606" s="21"/>
      <c r="X1606" s="21"/>
      <c r="Y1606" s="26"/>
      <c r="Z1606" s="26"/>
      <c r="AA1606" s="65"/>
      <c r="AI1606" s="20"/>
      <c r="AJ1606" s="20"/>
      <c r="AK1606" s="21"/>
    </row>
    <row r="1607" spans="1:37">
      <c r="A1607" s="70">
        <f t="shared" si="305"/>
        <v>1.0000000000000009E-3</v>
      </c>
      <c r="B1607" s="5">
        <v>-0.50900000000000001</v>
      </c>
      <c r="C1607" s="75">
        <v>4.0599999999999996</v>
      </c>
      <c r="D1607" s="75">
        <v>0.04</v>
      </c>
      <c r="G1607" s="20"/>
      <c r="H1607" s="85"/>
      <c r="I1607" s="21"/>
      <c r="U1607" s="20"/>
      <c r="V1607" s="20"/>
      <c r="W1607" s="21"/>
      <c r="X1607" s="21"/>
      <c r="Y1607" s="26"/>
      <c r="Z1607" s="26"/>
      <c r="AA1607" s="65"/>
      <c r="AI1607" s="20"/>
      <c r="AJ1607" s="20"/>
      <c r="AK1607" s="21"/>
    </row>
    <row r="1608" spans="1:37">
      <c r="A1608" s="70">
        <f t="shared" si="305"/>
        <v>1.0000000000000009E-3</v>
      </c>
      <c r="B1608" s="5">
        <v>-0.50800000000000001</v>
      </c>
      <c r="C1608" s="75">
        <v>4.16</v>
      </c>
      <c r="D1608" s="75">
        <v>0.09</v>
      </c>
      <c r="G1608" s="20"/>
      <c r="H1608" s="85"/>
      <c r="I1608" s="21"/>
      <c r="U1608" s="20"/>
      <c r="V1608" s="20"/>
      <c r="W1608" s="21"/>
      <c r="X1608" s="21"/>
      <c r="Y1608" s="26"/>
      <c r="Z1608" s="26"/>
      <c r="AA1608" s="65"/>
      <c r="AI1608" s="20"/>
      <c r="AJ1608" s="20"/>
      <c r="AK1608" s="21"/>
    </row>
    <row r="1609" spans="1:37">
      <c r="A1609" s="70">
        <f t="shared" si="305"/>
        <v>1.0000000000000009E-3</v>
      </c>
      <c r="B1609" s="5">
        <v>-0.50700000000000001</v>
      </c>
      <c r="C1609" s="75">
        <v>3.93</v>
      </c>
      <c r="D1609" s="75">
        <v>7.0000000000000007E-2</v>
      </c>
      <c r="G1609" s="20"/>
      <c r="H1609" s="85"/>
      <c r="I1609" s="21"/>
      <c r="U1609" s="20"/>
      <c r="V1609" s="20"/>
      <c r="W1609" s="21"/>
      <c r="X1609" s="21"/>
      <c r="Y1609" s="26"/>
      <c r="Z1609" s="26"/>
      <c r="AA1609" s="65"/>
      <c r="AI1609" s="20"/>
      <c r="AJ1609" s="20"/>
      <c r="AK1609" s="21"/>
    </row>
    <row r="1610" spans="1:37">
      <c r="A1610" s="70">
        <f t="shared" si="305"/>
        <v>1.0000000000000009E-3</v>
      </c>
      <c r="B1610" s="5">
        <v>-0.50600000000000001</v>
      </c>
      <c r="C1610" s="75">
        <v>4.01</v>
      </c>
      <c r="D1610" s="75">
        <v>0.04</v>
      </c>
      <c r="G1610" s="20"/>
      <c r="H1610" s="85"/>
      <c r="I1610" s="21"/>
      <c r="U1610" s="20"/>
      <c r="V1610" s="20"/>
      <c r="W1610" s="21"/>
      <c r="X1610" s="21"/>
      <c r="Y1610" s="26"/>
      <c r="Z1610" s="26"/>
      <c r="AA1610" s="65"/>
      <c r="AI1610" s="20"/>
      <c r="AJ1610" s="20"/>
      <c r="AK1610" s="21"/>
    </row>
    <row r="1611" spans="1:37">
      <c r="A1611" s="70">
        <f t="shared" si="305"/>
        <v>1.0000000000000009E-3</v>
      </c>
      <c r="B1611" s="5">
        <v>-0.505</v>
      </c>
      <c r="C1611" s="75">
        <v>3.86</v>
      </c>
      <c r="D1611" s="75">
        <v>7.0000000000000007E-2</v>
      </c>
      <c r="G1611" s="20"/>
      <c r="H1611" s="85"/>
      <c r="I1611" s="21"/>
      <c r="U1611" s="20"/>
      <c r="V1611" s="20"/>
      <c r="W1611" s="21"/>
      <c r="X1611" s="21"/>
      <c r="Y1611" s="26"/>
      <c r="Z1611" s="26"/>
      <c r="AA1611" s="65"/>
      <c r="AI1611" s="20"/>
      <c r="AJ1611" s="20"/>
      <c r="AK1611" s="21"/>
    </row>
    <row r="1612" spans="1:37">
      <c r="A1612" s="70">
        <f t="shared" si="305"/>
        <v>1.0000000000000009E-3</v>
      </c>
      <c r="B1612" s="5">
        <v>-0.504</v>
      </c>
      <c r="C1612" s="75">
        <v>3.91</v>
      </c>
      <c r="D1612" s="75">
        <v>0.05</v>
      </c>
      <c r="G1612" s="20"/>
      <c r="H1612" s="85"/>
      <c r="I1612" s="21"/>
      <c r="U1612" s="20"/>
      <c r="V1612" s="20"/>
      <c r="W1612" s="21"/>
      <c r="X1612" s="21"/>
      <c r="Y1612" s="26"/>
      <c r="Z1612" s="26"/>
      <c r="AA1612" s="65"/>
      <c r="AI1612" s="20"/>
      <c r="AJ1612" s="20"/>
      <c r="AK1612" s="21"/>
    </row>
    <row r="1613" spans="1:37">
      <c r="A1613" s="70">
        <f t="shared" si="305"/>
        <v>1.0000000000000009E-3</v>
      </c>
      <c r="B1613" s="5">
        <v>-0.503</v>
      </c>
      <c r="C1613" s="75">
        <v>3.81</v>
      </c>
      <c r="D1613" s="75">
        <v>0.04</v>
      </c>
      <c r="G1613" s="20"/>
      <c r="H1613" s="85"/>
      <c r="I1613" s="21"/>
      <c r="U1613" s="20"/>
      <c r="V1613" s="20"/>
      <c r="W1613" s="21"/>
      <c r="X1613" s="21"/>
      <c r="Y1613" s="26"/>
      <c r="Z1613" s="26"/>
      <c r="AA1613" s="65"/>
      <c r="AI1613" s="20"/>
      <c r="AJ1613" s="20"/>
      <c r="AK1613" s="21"/>
    </row>
    <row r="1614" spans="1:37">
      <c r="A1614" s="70">
        <f t="shared" si="305"/>
        <v>1.0000000000000009E-3</v>
      </c>
      <c r="B1614" s="5">
        <v>-0.502</v>
      </c>
      <c r="C1614" s="75">
        <v>3.75</v>
      </c>
      <c r="D1614" s="75">
        <v>0.06</v>
      </c>
      <c r="G1614" s="20"/>
      <c r="H1614" s="85"/>
      <c r="I1614" s="21"/>
      <c r="U1614" s="20"/>
      <c r="V1614" s="20"/>
      <c r="W1614" s="21"/>
      <c r="X1614" s="21"/>
      <c r="Y1614" s="26"/>
      <c r="Z1614" s="26"/>
      <c r="AA1614" s="65"/>
      <c r="AI1614" s="20"/>
      <c r="AJ1614" s="20"/>
      <c r="AK1614" s="21"/>
    </row>
    <row r="1615" spans="1:37">
      <c r="A1615" s="70">
        <f t="shared" si="305"/>
        <v>1.0000000000000009E-3</v>
      </c>
      <c r="B1615" s="5">
        <v>-0.501</v>
      </c>
      <c r="C1615" s="75">
        <v>3.78</v>
      </c>
      <c r="D1615" s="75">
        <v>0.05</v>
      </c>
      <c r="G1615" s="20"/>
      <c r="H1615" s="85"/>
      <c r="I1615" s="21"/>
      <c r="U1615" s="20"/>
      <c r="V1615" s="20"/>
      <c r="W1615" s="21"/>
      <c r="X1615" s="21"/>
      <c r="Y1615" s="26"/>
      <c r="Z1615" s="26"/>
      <c r="AA1615" s="65"/>
      <c r="AI1615" s="20"/>
      <c r="AJ1615" s="20"/>
      <c r="AK1615" s="21"/>
    </row>
    <row r="1616" spans="1:37">
      <c r="A1616" s="70">
        <f t="shared" si="305"/>
        <v>1.0000000000000009E-3</v>
      </c>
      <c r="B1616" s="5">
        <v>-0.5</v>
      </c>
      <c r="C1616" s="75">
        <v>3.84</v>
      </c>
      <c r="D1616" s="75">
        <v>0.04</v>
      </c>
      <c r="G1616" s="20"/>
      <c r="H1616" s="85"/>
      <c r="I1616" s="21"/>
      <c r="U1616" s="20"/>
      <c r="V1616" s="20"/>
      <c r="W1616" s="21"/>
      <c r="X1616" s="21"/>
      <c r="Y1616" s="26"/>
      <c r="Z1616" s="26"/>
      <c r="AA1616" s="65"/>
      <c r="AI1616" s="20"/>
      <c r="AJ1616" s="20"/>
      <c r="AK1616" s="21"/>
    </row>
    <row r="1617" spans="1:37">
      <c r="A1617" s="70">
        <f t="shared" si="305"/>
        <v>1.0000000000000009E-3</v>
      </c>
      <c r="B1617" s="5">
        <v>-0.499</v>
      </c>
      <c r="C1617" s="75">
        <v>3.75</v>
      </c>
      <c r="D1617" s="75">
        <v>0.06</v>
      </c>
      <c r="G1617" s="20"/>
      <c r="H1617" s="85"/>
      <c r="I1617" s="21"/>
      <c r="U1617" s="20"/>
      <c r="V1617" s="20"/>
      <c r="W1617" s="21"/>
      <c r="X1617" s="21"/>
      <c r="Y1617" s="26"/>
      <c r="Z1617" s="26"/>
      <c r="AA1617" s="65"/>
      <c r="AI1617" s="20"/>
      <c r="AJ1617" s="20"/>
      <c r="AK1617" s="21"/>
    </row>
    <row r="1618" spans="1:37">
      <c r="A1618" s="70">
        <f t="shared" si="305"/>
        <v>1.0000000000000009E-3</v>
      </c>
      <c r="B1618" s="5">
        <v>-0.498</v>
      </c>
      <c r="C1618" s="75">
        <v>3.82</v>
      </c>
      <c r="D1618" s="75">
        <v>0.04</v>
      </c>
      <c r="G1618" s="20"/>
      <c r="H1618" s="85"/>
      <c r="I1618" s="21"/>
      <c r="U1618" s="20"/>
      <c r="V1618" s="20"/>
      <c r="W1618" s="21"/>
      <c r="X1618" s="21"/>
      <c r="Y1618" s="26"/>
      <c r="Z1618" s="26"/>
      <c r="AA1618" s="65"/>
      <c r="AI1618" s="20"/>
      <c r="AJ1618" s="20"/>
      <c r="AK1618" s="21"/>
    </row>
    <row r="1619" spans="1:37">
      <c r="A1619" s="70">
        <f t="shared" si="305"/>
        <v>1.0000000000000009E-3</v>
      </c>
      <c r="B1619" s="5">
        <v>-0.497</v>
      </c>
      <c r="C1619" s="75">
        <v>3.68</v>
      </c>
      <c r="D1619" s="75">
        <v>0.06</v>
      </c>
      <c r="G1619" s="20"/>
      <c r="H1619" s="85"/>
      <c r="I1619" s="21"/>
      <c r="U1619" s="20"/>
      <c r="V1619" s="20"/>
      <c r="W1619" s="21"/>
      <c r="X1619" s="21"/>
      <c r="Y1619" s="26"/>
      <c r="Z1619" s="26"/>
      <c r="AA1619" s="65"/>
      <c r="AI1619" s="20"/>
      <c r="AJ1619" s="20"/>
      <c r="AK1619" s="21"/>
    </row>
    <row r="1620" spans="1:37">
      <c r="A1620" s="70">
        <f t="shared" si="305"/>
        <v>1.0000000000000009E-3</v>
      </c>
      <c r="B1620" s="5">
        <v>-0.496</v>
      </c>
      <c r="C1620" s="75">
        <v>3.83</v>
      </c>
      <c r="D1620" s="75">
        <v>0.05</v>
      </c>
      <c r="G1620" s="20"/>
      <c r="H1620" s="85"/>
      <c r="I1620" s="21"/>
      <c r="U1620" s="20"/>
      <c r="V1620" s="20"/>
      <c r="W1620" s="21"/>
      <c r="X1620" s="21"/>
      <c r="Y1620" s="26"/>
      <c r="Z1620" s="26"/>
      <c r="AA1620" s="65"/>
      <c r="AI1620" s="20"/>
      <c r="AJ1620" s="20"/>
      <c r="AK1620" s="21"/>
    </row>
    <row r="1621" spans="1:37">
      <c r="A1621" s="70">
        <f t="shared" si="305"/>
        <v>1.0000000000000009E-3</v>
      </c>
      <c r="B1621" s="5">
        <v>-0.495</v>
      </c>
      <c r="C1621" s="75">
        <v>3.83</v>
      </c>
      <c r="D1621" s="75">
        <v>7.0000000000000007E-2</v>
      </c>
      <c r="G1621" s="20"/>
      <c r="H1621" s="85"/>
      <c r="I1621" s="21"/>
      <c r="U1621" s="20"/>
      <c r="V1621" s="20"/>
      <c r="W1621" s="21"/>
      <c r="X1621" s="21"/>
      <c r="Y1621" s="26"/>
      <c r="Z1621" s="26"/>
      <c r="AA1621" s="65"/>
      <c r="AI1621" s="20"/>
      <c r="AJ1621" s="20"/>
      <c r="AK1621" s="21"/>
    </row>
    <row r="1622" spans="1:37">
      <c r="A1622" s="70">
        <f t="shared" si="305"/>
        <v>1.0000000000000009E-3</v>
      </c>
      <c r="B1622" s="5">
        <v>-0.49399999999999999</v>
      </c>
      <c r="C1622" s="75">
        <v>3.83</v>
      </c>
      <c r="D1622" s="75">
        <v>7.0000000000000007E-2</v>
      </c>
      <c r="G1622" s="20"/>
      <c r="H1622" s="85"/>
      <c r="I1622" s="21"/>
      <c r="U1622" s="20"/>
      <c r="V1622" s="20"/>
      <c r="W1622" s="21"/>
      <c r="X1622" s="21"/>
      <c r="Y1622" s="26"/>
      <c r="Z1622" s="26"/>
      <c r="AA1622" s="65"/>
      <c r="AI1622" s="20"/>
      <c r="AJ1622" s="20"/>
      <c r="AK1622" s="21"/>
    </row>
    <row r="1623" spans="1:37">
      <c r="A1623" s="70">
        <f t="shared" si="305"/>
        <v>1.0000000000000009E-3</v>
      </c>
      <c r="B1623" s="5">
        <v>-0.49299999999999999</v>
      </c>
      <c r="C1623" s="75">
        <v>3.72</v>
      </c>
      <c r="D1623" s="75">
        <v>0.04</v>
      </c>
      <c r="G1623" s="20"/>
      <c r="H1623" s="85"/>
      <c r="I1623" s="21"/>
      <c r="U1623" s="20"/>
      <c r="V1623" s="20"/>
      <c r="W1623" s="21"/>
      <c r="X1623" s="21"/>
      <c r="Y1623" s="26"/>
      <c r="Z1623" s="26"/>
      <c r="AA1623" s="65"/>
      <c r="AI1623" s="20"/>
      <c r="AJ1623" s="20"/>
      <c r="AK1623" s="21"/>
    </row>
    <row r="1624" spans="1:37">
      <c r="A1624" s="70">
        <f t="shared" si="305"/>
        <v>1.0000000000000009E-3</v>
      </c>
      <c r="B1624" s="5">
        <v>-0.49199999999999999</v>
      </c>
      <c r="C1624" s="75">
        <v>3.63</v>
      </c>
      <c r="D1624" s="75">
        <v>0.05</v>
      </c>
      <c r="G1624" s="20"/>
      <c r="H1624" s="85"/>
      <c r="I1624" s="21"/>
      <c r="U1624" s="20"/>
      <c r="V1624" s="20"/>
      <c r="W1624" s="21"/>
      <c r="X1624" s="21"/>
      <c r="Y1624" s="26"/>
      <c r="Z1624" s="26"/>
      <c r="AA1624" s="65"/>
      <c r="AI1624" s="20"/>
      <c r="AJ1624" s="20"/>
      <c r="AK1624" s="21"/>
    </row>
    <row r="1625" spans="1:37">
      <c r="A1625" s="70">
        <f t="shared" si="305"/>
        <v>1.0000000000000009E-3</v>
      </c>
      <c r="B1625" s="5">
        <v>-0.49099999999999999</v>
      </c>
      <c r="C1625" s="75">
        <v>3.47</v>
      </c>
      <c r="D1625" s="75">
        <v>7.0000000000000007E-2</v>
      </c>
      <c r="G1625" s="20"/>
      <c r="H1625" s="85"/>
      <c r="I1625" s="21"/>
      <c r="U1625" s="20"/>
      <c r="V1625" s="20"/>
      <c r="W1625" s="21"/>
      <c r="X1625" s="21"/>
      <c r="Y1625" s="26"/>
      <c r="Z1625" s="26"/>
      <c r="AA1625" s="65"/>
      <c r="AI1625" s="20"/>
      <c r="AJ1625" s="20"/>
      <c r="AK1625" s="21"/>
    </row>
    <row r="1626" spans="1:37">
      <c r="A1626" s="70">
        <f t="shared" si="305"/>
        <v>1.0000000000000009E-3</v>
      </c>
      <c r="B1626" s="5">
        <v>-0.49</v>
      </c>
      <c r="C1626" s="75">
        <v>3.54</v>
      </c>
      <c r="D1626" s="75">
        <v>0.06</v>
      </c>
      <c r="G1626" s="20"/>
      <c r="H1626" s="85"/>
      <c r="I1626" s="21"/>
      <c r="U1626" s="20"/>
      <c r="V1626" s="20"/>
      <c r="W1626" s="21"/>
      <c r="X1626" s="21"/>
      <c r="Y1626" s="26"/>
      <c r="Z1626" s="26"/>
      <c r="AA1626" s="65"/>
      <c r="AI1626" s="20"/>
      <c r="AJ1626" s="20"/>
      <c r="AK1626" s="21"/>
    </row>
    <row r="1627" spans="1:37">
      <c r="A1627" s="70">
        <f t="shared" si="305"/>
        <v>1.0000000000000009E-3</v>
      </c>
      <c r="B1627" s="5">
        <v>-0.48899999999999999</v>
      </c>
      <c r="C1627" s="75">
        <v>3.6</v>
      </c>
      <c r="D1627" s="75">
        <v>0.04</v>
      </c>
      <c r="G1627" s="20"/>
      <c r="H1627" s="85"/>
      <c r="I1627" s="21"/>
      <c r="U1627" s="20"/>
      <c r="V1627" s="20"/>
      <c r="W1627" s="21"/>
      <c r="X1627" s="21"/>
      <c r="Y1627" s="26"/>
      <c r="Z1627" s="26"/>
      <c r="AA1627" s="65"/>
      <c r="AI1627" s="20"/>
      <c r="AJ1627" s="20"/>
      <c r="AK1627" s="21"/>
    </row>
    <row r="1628" spans="1:37">
      <c r="A1628" s="70">
        <f t="shared" si="305"/>
        <v>1.0000000000000009E-3</v>
      </c>
      <c r="B1628" s="5">
        <v>-0.48799999999999999</v>
      </c>
      <c r="C1628" s="75">
        <v>3.67</v>
      </c>
      <c r="D1628" s="75">
        <v>0.04</v>
      </c>
      <c r="G1628" s="20"/>
      <c r="H1628" s="85"/>
      <c r="I1628" s="21"/>
      <c r="U1628" s="20"/>
      <c r="V1628" s="20"/>
      <c r="W1628" s="21"/>
      <c r="X1628" s="21"/>
      <c r="Y1628" s="26"/>
      <c r="Z1628" s="26"/>
      <c r="AA1628" s="65"/>
      <c r="AI1628" s="20"/>
      <c r="AJ1628" s="20"/>
      <c r="AK1628" s="21"/>
    </row>
    <row r="1629" spans="1:37">
      <c r="A1629" s="70">
        <f t="shared" si="305"/>
        <v>1.0000000000000009E-3</v>
      </c>
      <c r="B1629" s="5">
        <v>-0.48699999999999999</v>
      </c>
      <c r="C1629" s="75">
        <v>3.72</v>
      </c>
      <c r="D1629" s="75">
        <v>0.06</v>
      </c>
      <c r="G1629" s="20"/>
      <c r="H1629" s="85"/>
      <c r="I1629" s="21"/>
      <c r="U1629" s="20"/>
      <c r="V1629" s="20"/>
      <c r="W1629" s="21"/>
      <c r="X1629" s="21"/>
      <c r="Y1629" s="26"/>
      <c r="Z1629" s="26"/>
      <c r="AA1629" s="65"/>
      <c r="AI1629" s="20"/>
      <c r="AJ1629" s="20"/>
      <c r="AK1629" s="21"/>
    </row>
    <row r="1630" spans="1:37">
      <c r="A1630" s="70">
        <f t="shared" si="305"/>
        <v>1.0000000000000009E-3</v>
      </c>
      <c r="B1630" s="5">
        <v>-0.48599999999999999</v>
      </c>
      <c r="C1630" s="75">
        <v>3.76</v>
      </c>
      <c r="D1630" s="75">
        <v>0.05</v>
      </c>
      <c r="G1630" s="20"/>
      <c r="H1630" s="85"/>
      <c r="I1630" s="21"/>
      <c r="U1630" s="20"/>
      <c r="V1630" s="20"/>
      <c r="W1630" s="21"/>
      <c r="X1630" s="21"/>
      <c r="Y1630" s="26"/>
      <c r="Z1630" s="26"/>
      <c r="AA1630" s="65"/>
      <c r="AI1630" s="20"/>
      <c r="AJ1630" s="20"/>
      <c r="AK1630" s="21"/>
    </row>
    <row r="1631" spans="1:37">
      <c r="A1631" s="70">
        <f t="shared" si="305"/>
        <v>1.0000000000000009E-3</v>
      </c>
      <c r="B1631" s="5">
        <v>-0.48499999999999999</v>
      </c>
      <c r="C1631" s="75">
        <v>3.81</v>
      </c>
      <c r="D1631" s="75">
        <v>7.0000000000000007E-2</v>
      </c>
      <c r="G1631" s="20"/>
      <c r="H1631" s="85"/>
      <c r="I1631" s="21"/>
      <c r="U1631" s="20"/>
      <c r="V1631" s="20"/>
      <c r="W1631" s="21"/>
      <c r="X1631" s="21"/>
      <c r="Y1631" s="26"/>
      <c r="Z1631" s="26"/>
      <c r="AA1631" s="65"/>
      <c r="AI1631" s="20"/>
      <c r="AJ1631" s="20"/>
      <c r="AK1631" s="21"/>
    </row>
    <row r="1632" spans="1:37">
      <c r="A1632" s="70">
        <f t="shared" si="305"/>
        <v>1.0000000000000009E-3</v>
      </c>
      <c r="B1632" s="5">
        <v>-0.48399999999999999</v>
      </c>
      <c r="C1632" s="75">
        <v>3.79</v>
      </c>
      <c r="D1632" s="75">
        <v>0.05</v>
      </c>
      <c r="G1632" s="20"/>
      <c r="H1632" s="85"/>
      <c r="I1632" s="21"/>
      <c r="U1632" s="20"/>
      <c r="V1632" s="20"/>
      <c r="W1632" s="21"/>
      <c r="X1632" s="21"/>
      <c r="Y1632" s="26"/>
      <c r="Z1632" s="26"/>
      <c r="AA1632" s="65"/>
      <c r="AI1632" s="20"/>
      <c r="AJ1632" s="20"/>
      <c r="AK1632" s="21"/>
    </row>
    <row r="1633" spans="1:37">
      <c r="A1633" s="70">
        <f t="shared" si="305"/>
        <v>1.0000000000000009E-3</v>
      </c>
      <c r="B1633" s="5">
        <v>-0.48299999999999998</v>
      </c>
      <c r="C1633" s="75">
        <v>3.97</v>
      </c>
      <c r="D1633" s="75">
        <v>0.03</v>
      </c>
      <c r="G1633" s="20"/>
      <c r="H1633" s="85"/>
      <c r="I1633" s="21"/>
      <c r="U1633" s="20"/>
      <c r="V1633" s="20"/>
      <c r="W1633" s="21"/>
      <c r="X1633" s="21"/>
      <c r="Y1633" s="26"/>
      <c r="Z1633" s="26"/>
      <c r="AA1633" s="65"/>
      <c r="AI1633" s="20"/>
      <c r="AJ1633" s="20"/>
      <c r="AK1633" s="21"/>
    </row>
    <row r="1634" spans="1:37">
      <c r="A1634" s="70">
        <f t="shared" si="305"/>
        <v>1.0000000000000009E-3</v>
      </c>
      <c r="B1634" s="5">
        <v>-0.48199999999999998</v>
      </c>
      <c r="C1634" s="75">
        <v>4.01</v>
      </c>
      <c r="D1634" s="75">
        <v>0.03</v>
      </c>
      <c r="G1634" s="20"/>
      <c r="H1634" s="85"/>
      <c r="I1634" s="21"/>
      <c r="U1634" s="20"/>
      <c r="V1634" s="20"/>
      <c r="W1634" s="21"/>
      <c r="X1634" s="21"/>
      <c r="Y1634" s="26"/>
      <c r="Z1634" s="26"/>
      <c r="AA1634" s="65"/>
      <c r="AI1634" s="20"/>
      <c r="AJ1634" s="20"/>
      <c r="AK1634" s="21"/>
    </row>
    <row r="1635" spans="1:37">
      <c r="A1635" s="70">
        <f t="shared" si="305"/>
        <v>1.0000000000000009E-3</v>
      </c>
      <c r="B1635" s="5">
        <v>-0.48099999999999998</v>
      </c>
      <c r="C1635" s="75">
        <v>4.17</v>
      </c>
      <c r="D1635" s="75">
        <v>0.05</v>
      </c>
      <c r="G1635" s="20"/>
      <c r="H1635" s="85"/>
      <c r="I1635" s="21"/>
      <c r="U1635" s="20"/>
      <c r="V1635" s="20"/>
      <c r="W1635" s="21"/>
      <c r="X1635" s="21"/>
      <c r="Y1635" s="26"/>
      <c r="Z1635" s="26"/>
      <c r="AA1635" s="65"/>
      <c r="AI1635" s="20"/>
      <c r="AJ1635" s="20"/>
      <c r="AK1635" s="21"/>
    </row>
    <row r="1636" spans="1:37">
      <c r="A1636" s="70">
        <f t="shared" si="305"/>
        <v>1.0000000000000009E-3</v>
      </c>
      <c r="B1636" s="5">
        <v>-0.48</v>
      </c>
      <c r="C1636" s="75">
        <v>4.12</v>
      </c>
      <c r="D1636" s="75">
        <v>0.04</v>
      </c>
      <c r="G1636" s="20"/>
      <c r="H1636" s="85"/>
      <c r="I1636" s="21"/>
      <c r="U1636" s="20"/>
      <c r="V1636" s="20"/>
      <c r="W1636" s="21"/>
      <c r="X1636" s="21"/>
      <c r="Y1636" s="26"/>
      <c r="Z1636" s="26"/>
      <c r="AA1636" s="65"/>
      <c r="AI1636" s="20"/>
      <c r="AJ1636" s="20"/>
      <c r="AK1636" s="21"/>
    </row>
    <row r="1637" spans="1:37">
      <c r="A1637" s="70">
        <f t="shared" si="305"/>
        <v>1.0000000000000009E-3</v>
      </c>
      <c r="B1637" s="5">
        <v>-0.47899999999999998</v>
      </c>
      <c r="C1637" s="75">
        <v>4.12</v>
      </c>
      <c r="D1637" s="75">
        <v>0.04</v>
      </c>
      <c r="G1637" s="20"/>
      <c r="H1637" s="85"/>
      <c r="I1637" s="21"/>
      <c r="U1637" s="20"/>
      <c r="V1637" s="20"/>
      <c r="W1637" s="21"/>
      <c r="X1637" s="21"/>
      <c r="Y1637" s="26"/>
      <c r="Z1637" s="26"/>
      <c r="AA1637" s="65"/>
      <c r="AI1637" s="20"/>
      <c r="AJ1637" s="20"/>
      <c r="AK1637" s="21"/>
    </row>
    <row r="1638" spans="1:37">
      <c r="A1638" s="70">
        <f t="shared" si="305"/>
        <v>1.0000000000000009E-3</v>
      </c>
      <c r="B1638" s="5">
        <v>-0.47799999999999998</v>
      </c>
      <c r="C1638" s="75">
        <v>4.22</v>
      </c>
      <c r="D1638" s="75">
        <v>0.04</v>
      </c>
      <c r="G1638" s="20"/>
      <c r="H1638" s="85"/>
      <c r="I1638" s="21"/>
      <c r="U1638" s="20"/>
      <c r="V1638" s="20"/>
      <c r="W1638" s="21"/>
      <c r="X1638" s="21"/>
      <c r="Y1638" s="26"/>
      <c r="Z1638" s="26"/>
      <c r="AA1638" s="65"/>
      <c r="AI1638" s="20"/>
      <c r="AJ1638" s="20"/>
      <c r="AK1638" s="21"/>
    </row>
    <row r="1639" spans="1:37">
      <c r="A1639" s="70">
        <f t="shared" si="305"/>
        <v>1.0000000000000009E-3</v>
      </c>
      <c r="B1639" s="5">
        <v>-0.47699999999999998</v>
      </c>
      <c r="C1639" s="75">
        <v>4.2699999999999996</v>
      </c>
      <c r="D1639" s="75">
        <v>0.03</v>
      </c>
      <c r="G1639" s="20"/>
      <c r="H1639" s="85"/>
      <c r="I1639" s="21"/>
      <c r="U1639" s="20"/>
      <c r="V1639" s="20"/>
      <c r="W1639" s="21"/>
      <c r="X1639" s="21"/>
      <c r="Y1639" s="26"/>
      <c r="Z1639" s="26"/>
      <c r="AA1639" s="65"/>
      <c r="AI1639" s="20"/>
      <c r="AJ1639" s="20"/>
      <c r="AK1639" s="21"/>
    </row>
    <row r="1640" spans="1:37">
      <c r="A1640" s="70">
        <f t="shared" si="305"/>
        <v>1.0000000000000009E-3</v>
      </c>
      <c r="B1640" s="5">
        <v>-0.47599999999999998</v>
      </c>
      <c r="C1640" s="75">
        <v>4.3</v>
      </c>
      <c r="D1640" s="75">
        <v>0.05</v>
      </c>
      <c r="G1640" s="20"/>
      <c r="H1640" s="85"/>
      <c r="I1640" s="21"/>
      <c r="U1640" s="20"/>
      <c r="V1640" s="20"/>
      <c r="W1640" s="21"/>
      <c r="X1640" s="21"/>
      <c r="Y1640" s="26"/>
      <c r="Z1640" s="26"/>
      <c r="AA1640" s="65"/>
      <c r="AI1640" s="20"/>
      <c r="AJ1640" s="20"/>
      <c r="AK1640" s="21"/>
    </row>
    <row r="1641" spans="1:37">
      <c r="A1641" s="70">
        <f t="shared" si="305"/>
        <v>1.0000000000000009E-3</v>
      </c>
      <c r="B1641" s="5">
        <v>-0.47499999999999998</v>
      </c>
      <c r="C1641" s="75">
        <v>4.3499999999999996</v>
      </c>
      <c r="D1641" s="75">
        <v>0.03</v>
      </c>
      <c r="G1641" s="20"/>
      <c r="H1641" s="85"/>
      <c r="I1641" s="21"/>
      <c r="U1641" s="20"/>
      <c r="V1641" s="20"/>
      <c r="W1641" s="21"/>
      <c r="X1641" s="21"/>
      <c r="Y1641" s="26"/>
      <c r="Z1641" s="26"/>
      <c r="AA1641" s="65"/>
      <c r="AI1641" s="20"/>
      <c r="AJ1641" s="20"/>
      <c r="AK1641" s="21"/>
    </row>
    <row r="1642" spans="1:37">
      <c r="A1642" s="70">
        <f t="shared" si="305"/>
        <v>1.0000000000000009E-3</v>
      </c>
      <c r="B1642" s="5">
        <v>-0.47399999999999998</v>
      </c>
      <c r="C1642" s="75">
        <v>4.3899999999999997</v>
      </c>
      <c r="D1642" s="75">
        <v>0.06</v>
      </c>
      <c r="G1642" s="20"/>
      <c r="H1642" s="85"/>
      <c r="I1642" s="21"/>
      <c r="U1642" s="20"/>
      <c r="V1642" s="20"/>
      <c r="W1642" s="21"/>
      <c r="X1642" s="21"/>
      <c r="Y1642" s="26"/>
      <c r="Z1642" s="26"/>
      <c r="AA1642" s="65"/>
      <c r="AI1642" s="20"/>
      <c r="AJ1642" s="20"/>
      <c r="AK1642" s="21"/>
    </row>
    <row r="1643" spans="1:37">
      <c r="A1643" s="70">
        <f t="shared" si="305"/>
        <v>1.0000000000000009E-3</v>
      </c>
      <c r="B1643" s="5">
        <v>-0.47299999999999998</v>
      </c>
      <c r="C1643" s="75">
        <v>4.3600000000000003</v>
      </c>
      <c r="D1643" s="75">
        <v>0.05</v>
      </c>
      <c r="G1643" s="20"/>
      <c r="H1643" s="85"/>
      <c r="I1643" s="21"/>
      <c r="U1643" s="20"/>
      <c r="V1643" s="20"/>
      <c r="W1643" s="21"/>
      <c r="X1643" s="21"/>
      <c r="Y1643" s="26"/>
      <c r="Z1643" s="26"/>
      <c r="AA1643" s="65"/>
      <c r="AI1643" s="20"/>
      <c r="AJ1643" s="20"/>
      <c r="AK1643" s="21"/>
    </row>
    <row r="1644" spans="1:37">
      <c r="A1644" s="70">
        <f t="shared" si="305"/>
        <v>1.0000000000000009E-3</v>
      </c>
      <c r="B1644" s="5">
        <v>-0.47199999999999998</v>
      </c>
      <c r="C1644" s="75">
        <v>4.32</v>
      </c>
      <c r="D1644" s="75">
        <v>0.05</v>
      </c>
      <c r="G1644" s="20"/>
      <c r="H1644" s="85"/>
      <c r="I1644" s="21"/>
      <c r="U1644" s="20"/>
      <c r="V1644" s="20"/>
      <c r="W1644" s="21"/>
      <c r="X1644" s="21"/>
      <c r="Y1644" s="26"/>
      <c r="Z1644" s="26"/>
      <c r="AA1644" s="65"/>
      <c r="AI1644" s="20"/>
      <c r="AJ1644" s="20"/>
      <c r="AK1644" s="21"/>
    </row>
    <row r="1645" spans="1:37">
      <c r="A1645" s="70">
        <f t="shared" si="305"/>
        <v>1.0000000000000009E-3</v>
      </c>
      <c r="B1645" s="5">
        <v>-0.47099999999999997</v>
      </c>
      <c r="C1645" s="75">
        <v>4.25</v>
      </c>
      <c r="D1645" s="75">
        <v>7.0000000000000007E-2</v>
      </c>
      <c r="G1645" s="20"/>
      <c r="H1645" s="85"/>
      <c r="I1645" s="21"/>
      <c r="U1645" s="20"/>
      <c r="V1645" s="20"/>
      <c r="W1645" s="21"/>
      <c r="X1645" s="21"/>
      <c r="Y1645" s="26"/>
      <c r="Z1645" s="26"/>
      <c r="AA1645" s="65"/>
      <c r="AI1645" s="20"/>
      <c r="AJ1645" s="20"/>
      <c r="AK1645" s="21"/>
    </row>
    <row r="1646" spans="1:37">
      <c r="A1646" s="70">
        <f t="shared" si="305"/>
        <v>1.0000000000000009E-3</v>
      </c>
      <c r="B1646" s="5">
        <v>-0.47</v>
      </c>
      <c r="C1646" s="75">
        <v>4.33</v>
      </c>
      <c r="D1646" s="75">
        <v>0.05</v>
      </c>
      <c r="G1646" s="20"/>
      <c r="H1646" s="85"/>
      <c r="I1646" s="21"/>
      <c r="U1646" s="20"/>
      <c r="V1646" s="20"/>
      <c r="W1646" s="21"/>
      <c r="X1646" s="21"/>
      <c r="Y1646" s="26"/>
      <c r="Z1646" s="26"/>
      <c r="AA1646" s="65"/>
      <c r="AI1646" s="20"/>
      <c r="AJ1646" s="20"/>
      <c r="AK1646" s="21"/>
    </row>
    <row r="1647" spans="1:37">
      <c r="A1647" s="70">
        <f t="shared" si="305"/>
        <v>1.0000000000000009E-3</v>
      </c>
      <c r="B1647" s="5">
        <v>-0.46899999999999997</v>
      </c>
      <c r="C1647" s="75">
        <v>4.51</v>
      </c>
      <c r="D1647" s="75">
        <v>0.04</v>
      </c>
      <c r="G1647" s="20"/>
      <c r="H1647" s="85"/>
      <c r="I1647" s="21"/>
      <c r="U1647" s="20"/>
      <c r="V1647" s="20"/>
      <c r="W1647" s="21"/>
      <c r="X1647" s="21"/>
      <c r="Y1647" s="26"/>
      <c r="Z1647" s="26"/>
      <c r="AA1647" s="65"/>
      <c r="AI1647" s="20"/>
      <c r="AJ1647" s="20"/>
      <c r="AK1647" s="21"/>
    </row>
    <row r="1648" spans="1:37">
      <c r="A1648" s="70">
        <f t="shared" si="305"/>
        <v>9.9999999999994538E-4</v>
      </c>
      <c r="B1648" s="5">
        <v>-0.46800000000000003</v>
      </c>
      <c r="C1648" s="75">
        <v>4.38</v>
      </c>
      <c r="D1648" s="75">
        <v>0.04</v>
      </c>
      <c r="G1648" s="20"/>
      <c r="H1648" s="85"/>
      <c r="I1648" s="21"/>
      <c r="U1648" s="20"/>
      <c r="V1648" s="20"/>
      <c r="W1648" s="21"/>
      <c r="X1648" s="21"/>
      <c r="Y1648" s="26"/>
      <c r="Z1648" s="26"/>
      <c r="AA1648" s="65"/>
      <c r="AI1648" s="20"/>
      <c r="AJ1648" s="20"/>
      <c r="AK1648" s="21"/>
    </row>
    <row r="1649" spans="1:37">
      <c r="A1649" s="70">
        <f t="shared" si="305"/>
        <v>1.0000000000000009E-3</v>
      </c>
      <c r="B1649" s="5">
        <v>-0.46700000000000003</v>
      </c>
      <c r="C1649" s="75">
        <v>4.4400000000000004</v>
      </c>
      <c r="D1649" s="75">
        <v>0.06</v>
      </c>
      <c r="G1649" s="20"/>
      <c r="H1649" s="85"/>
      <c r="I1649" s="21"/>
      <c r="U1649" s="20"/>
      <c r="V1649" s="20"/>
      <c r="W1649" s="21"/>
      <c r="X1649" s="21"/>
      <c r="Y1649" s="26"/>
      <c r="Z1649" s="26"/>
      <c r="AA1649" s="65"/>
      <c r="AI1649" s="20"/>
      <c r="AJ1649" s="20"/>
      <c r="AK1649" s="21"/>
    </row>
    <row r="1650" spans="1:37">
      <c r="A1650" s="70">
        <f t="shared" si="305"/>
        <v>1.0000000000000009E-3</v>
      </c>
      <c r="B1650" s="5">
        <v>-0.46600000000000003</v>
      </c>
      <c r="C1650" s="75">
        <v>4.46</v>
      </c>
      <c r="D1650" s="75">
        <v>0.03</v>
      </c>
      <c r="G1650" s="20"/>
      <c r="H1650" s="85"/>
      <c r="I1650" s="21"/>
      <c r="U1650" s="20"/>
      <c r="V1650" s="20"/>
      <c r="W1650" s="21"/>
      <c r="X1650" s="21"/>
      <c r="Y1650" s="26"/>
      <c r="Z1650" s="26"/>
      <c r="AA1650" s="65"/>
      <c r="AI1650" s="20"/>
      <c r="AJ1650" s="20"/>
      <c r="AK1650" s="21"/>
    </row>
    <row r="1651" spans="1:37">
      <c r="A1651" s="70">
        <f t="shared" si="305"/>
        <v>1.0000000000000009E-3</v>
      </c>
      <c r="B1651" s="5">
        <v>-0.46500000000000002</v>
      </c>
      <c r="C1651" s="75">
        <v>4.57</v>
      </c>
      <c r="D1651" s="75">
        <v>0.04</v>
      </c>
      <c r="G1651" s="20"/>
      <c r="H1651" s="85"/>
      <c r="I1651" s="21"/>
      <c r="U1651" s="20"/>
      <c r="V1651" s="20"/>
      <c r="W1651" s="21"/>
      <c r="X1651" s="21"/>
      <c r="Y1651" s="26"/>
      <c r="Z1651" s="26"/>
      <c r="AA1651" s="65"/>
      <c r="AI1651" s="20"/>
      <c r="AJ1651" s="20"/>
      <c r="AK1651" s="21"/>
    </row>
    <row r="1652" spans="1:37">
      <c r="A1652" s="70">
        <f t="shared" si="305"/>
        <v>1.0000000000000009E-3</v>
      </c>
      <c r="B1652" s="5">
        <v>-0.46400000000000002</v>
      </c>
      <c r="C1652" s="75">
        <v>4.4400000000000004</v>
      </c>
      <c r="D1652" s="75">
        <v>0.05</v>
      </c>
      <c r="G1652" s="20"/>
      <c r="H1652" s="85"/>
      <c r="I1652" s="21"/>
      <c r="U1652" s="20"/>
      <c r="V1652" s="20"/>
      <c r="W1652" s="21"/>
      <c r="X1652" s="21"/>
      <c r="Y1652" s="26"/>
      <c r="Z1652" s="26"/>
      <c r="AA1652" s="65"/>
      <c r="AI1652" s="20"/>
      <c r="AJ1652" s="20"/>
      <c r="AK1652" s="21"/>
    </row>
    <row r="1653" spans="1:37">
      <c r="A1653" s="70">
        <f t="shared" si="305"/>
        <v>1.0000000000000009E-3</v>
      </c>
      <c r="B1653" s="5">
        <v>-0.46300000000000002</v>
      </c>
      <c r="C1653" s="75">
        <v>4.6100000000000003</v>
      </c>
      <c r="D1653" s="75">
        <v>0.05</v>
      </c>
      <c r="G1653" s="20"/>
      <c r="H1653" s="85"/>
      <c r="I1653" s="21"/>
      <c r="U1653" s="20"/>
      <c r="V1653" s="20"/>
      <c r="W1653" s="21"/>
      <c r="X1653" s="21"/>
      <c r="Y1653" s="26"/>
      <c r="Z1653" s="26"/>
      <c r="AA1653" s="65"/>
      <c r="AI1653" s="20"/>
      <c r="AJ1653" s="20"/>
      <c r="AK1653" s="21"/>
    </row>
    <row r="1654" spans="1:37">
      <c r="A1654" s="70">
        <f t="shared" si="305"/>
        <v>1.0000000000000009E-3</v>
      </c>
      <c r="B1654" s="5">
        <v>-0.46200000000000002</v>
      </c>
      <c r="C1654" s="75">
        <v>4.6100000000000003</v>
      </c>
      <c r="D1654" s="75">
        <v>0.05</v>
      </c>
      <c r="G1654" s="20"/>
      <c r="H1654" s="85"/>
      <c r="I1654" s="21"/>
      <c r="U1654" s="20"/>
      <c r="V1654" s="20"/>
      <c r="W1654" s="21"/>
      <c r="X1654" s="21"/>
      <c r="Y1654" s="26"/>
      <c r="Z1654" s="26"/>
      <c r="AA1654" s="65"/>
      <c r="AI1654" s="20"/>
      <c r="AJ1654" s="20"/>
      <c r="AK1654" s="21"/>
    </row>
    <row r="1655" spans="1:37">
      <c r="A1655" s="70">
        <f t="shared" si="305"/>
        <v>1.0000000000000009E-3</v>
      </c>
      <c r="B1655" s="5">
        <v>-0.46100000000000002</v>
      </c>
      <c r="C1655" s="75">
        <v>4.59</v>
      </c>
      <c r="D1655" s="75">
        <v>0.04</v>
      </c>
      <c r="G1655" s="20"/>
      <c r="H1655" s="85"/>
      <c r="I1655" s="21"/>
      <c r="U1655" s="20"/>
      <c r="V1655" s="20"/>
      <c r="W1655" s="21"/>
      <c r="X1655" s="21"/>
      <c r="Y1655" s="26"/>
      <c r="Z1655" s="26"/>
      <c r="AA1655" s="65"/>
      <c r="AI1655" s="20"/>
      <c r="AJ1655" s="20"/>
      <c r="AK1655" s="21"/>
    </row>
    <row r="1656" spans="1:37">
      <c r="A1656" s="70">
        <f t="shared" si="305"/>
        <v>1.0000000000000009E-3</v>
      </c>
      <c r="B1656" s="5">
        <v>-0.46</v>
      </c>
      <c r="C1656" s="75">
        <v>4.5599999999999996</v>
      </c>
      <c r="D1656" s="75">
        <v>7.0000000000000007E-2</v>
      </c>
      <c r="G1656" s="20"/>
      <c r="H1656" s="85"/>
      <c r="I1656" s="21"/>
      <c r="U1656" s="20"/>
      <c r="V1656" s="20"/>
      <c r="W1656" s="21"/>
      <c r="X1656" s="21"/>
      <c r="Y1656" s="26"/>
      <c r="Z1656" s="26"/>
      <c r="AA1656" s="65"/>
      <c r="AI1656" s="20"/>
      <c r="AJ1656" s="20"/>
      <c r="AK1656" s="21"/>
    </row>
    <row r="1657" spans="1:37">
      <c r="A1657" s="70">
        <f t="shared" si="305"/>
        <v>1.0000000000000009E-3</v>
      </c>
      <c r="B1657" s="5">
        <v>-0.45900000000000002</v>
      </c>
      <c r="C1657" s="75">
        <v>4.63</v>
      </c>
      <c r="D1657" s="75">
        <v>0.06</v>
      </c>
      <c r="G1657" s="20"/>
      <c r="H1657" s="85"/>
      <c r="I1657" s="21"/>
      <c r="U1657" s="20"/>
      <c r="V1657" s="20"/>
      <c r="W1657" s="21"/>
      <c r="X1657" s="21"/>
      <c r="Y1657" s="26"/>
      <c r="Z1657" s="26"/>
      <c r="AA1657" s="65"/>
      <c r="AI1657" s="20"/>
      <c r="AJ1657" s="20"/>
      <c r="AK1657" s="21"/>
    </row>
    <row r="1658" spans="1:37">
      <c r="A1658" s="70">
        <f t="shared" si="305"/>
        <v>1.0000000000000009E-3</v>
      </c>
      <c r="B1658" s="5">
        <v>-0.45800000000000002</v>
      </c>
      <c r="C1658" s="75">
        <v>4.55</v>
      </c>
      <c r="D1658" s="75">
        <v>0.05</v>
      </c>
      <c r="G1658" s="20"/>
      <c r="H1658" s="85"/>
      <c r="I1658" s="21"/>
      <c r="U1658" s="20"/>
      <c r="V1658" s="20"/>
      <c r="W1658" s="21"/>
      <c r="X1658" s="21"/>
      <c r="Y1658" s="26"/>
      <c r="Z1658" s="26"/>
      <c r="AA1658" s="65"/>
      <c r="AI1658" s="20"/>
      <c r="AJ1658" s="20"/>
      <c r="AK1658" s="21"/>
    </row>
    <row r="1659" spans="1:37">
      <c r="A1659" s="70">
        <f t="shared" si="305"/>
        <v>1.0000000000000009E-3</v>
      </c>
      <c r="B1659" s="5">
        <v>-0.45700000000000002</v>
      </c>
      <c r="C1659" s="75">
        <v>4.63</v>
      </c>
      <c r="D1659" s="75">
        <v>0.08</v>
      </c>
      <c r="G1659" s="20"/>
      <c r="H1659" s="85"/>
      <c r="I1659" s="21"/>
      <c r="U1659" s="20"/>
      <c r="V1659" s="20"/>
      <c r="W1659" s="21"/>
      <c r="X1659" s="21"/>
      <c r="Y1659" s="26"/>
      <c r="Z1659" s="26"/>
      <c r="AA1659" s="65"/>
      <c r="AI1659" s="20"/>
      <c r="AJ1659" s="20"/>
      <c r="AK1659" s="21"/>
    </row>
    <row r="1660" spans="1:37">
      <c r="A1660" s="70">
        <f t="shared" si="305"/>
        <v>1.0000000000000009E-3</v>
      </c>
      <c r="B1660" s="5">
        <v>-0.45600000000000002</v>
      </c>
      <c r="C1660" s="75">
        <v>4.62</v>
      </c>
      <c r="D1660" s="75">
        <v>0.05</v>
      </c>
      <c r="G1660" s="20"/>
      <c r="H1660" s="85"/>
      <c r="I1660" s="21"/>
      <c r="U1660" s="20"/>
      <c r="V1660" s="20"/>
      <c r="W1660" s="21"/>
      <c r="X1660" s="21"/>
      <c r="Y1660" s="26"/>
      <c r="Z1660" s="26"/>
      <c r="AA1660" s="65"/>
      <c r="AI1660" s="20"/>
      <c r="AJ1660" s="20"/>
      <c r="AK1660" s="21"/>
    </row>
    <row r="1661" spans="1:37">
      <c r="A1661" s="70">
        <f t="shared" si="305"/>
        <v>1.0000000000000009E-3</v>
      </c>
      <c r="B1661" s="5">
        <v>-0.45500000000000002</v>
      </c>
      <c r="C1661" s="75">
        <v>4.41</v>
      </c>
      <c r="D1661" s="75">
        <v>0.09</v>
      </c>
      <c r="G1661" s="20"/>
      <c r="H1661" s="85"/>
      <c r="I1661" s="21"/>
      <c r="U1661" s="20"/>
      <c r="V1661" s="20"/>
      <c r="W1661" s="21"/>
      <c r="X1661" s="21"/>
      <c r="Y1661" s="26"/>
      <c r="Z1661" s="26"/>
      <c r="AA1661" s="65"/>
      <c r="AI1661" s="20"/>
      <c r="AJ1661" s="20"/>
      <c r="AK1661" s="21"/>
    </row>
    <row r="1662" spans="1:37">
      <c r="A1662" s="70">
        <f t="shared" si="305"/>
        <v>1.0000000000000009E-3</v>
      </c>
      <c r="B1662" s="5">
        <v>-0.45400000000000001</v>
      </c>
      <c r="C1662" s="75">
        <v>4.5999999999999996</v>
      </c>
      <c r="D1662" s="75">
        <v>0.04</v>
      </c>
      <c r="G1662" s="20"/>
      <c r="H1662" s="85"/>
      <c r="I1662" s="21"/>
      <c r="U1662" s="20"/>
      <c r="V1662" s="20"/>
      <c r="W1662" s="21"/>
      <c r="X1662" s="21"/>
      <c r="Y1662" s="26"/>
      <c r="Z1662" s="26"/>
      <c r="AA1662" s="65"/>
      <c r="AI1662" s="20"/>
      <c r="AJ1662" s="20"/>
      <c r="AK1662" s="21"/>
    </row>
    <row r="1663" spans="1:37">
      <c r="A1663" s="70">
        <f t="shared" si="305"/>
        <v>1.0000000000000009E-3</v>
      </c>
      <c r="B1663" s="5">
        <v>-0.45300000000000001</v>
      </c>
      <c r="C1663" s="75">
        <v>4.5599999999999996</v>
      </c>
      <c r="D1663" s="75">
        <v>0.09</v>
      </c>
      <c r="G1663" s="20"/>
      <c r="H1663" s="85"/>
      <c r="I1663" s="21"/>
      <c r="U1663" s="20"/>
      <c r="V1663" s="20"/>
      <c r="W1663" s="21"/>
      <c r="X1663" s="21"/>
      <c r="Y1663" s="26"/>
      <c r="Z1663" s="26"/>
      <c r="AA1663" s="65"/>
      <c r="AI1663" s="20"/>
      <c r="AJ1663" s="20"/>
      <c r="AK1663" s="21"/>
    </row>
    <row r="1664" spans="1:37">
      <c r="A1664" s="70">
        <f t="shared" si="305"/>
        <v>1.0000000000000009E-3</v>
      </c>
      <c r="B1664" s="5">
        <v>-0.45200000000000001</v>
      </c>
      <c r="C1664" s="75">
        <v>4.7300000000000004</v>
      </c>
      <c r="D1664" s="75">
        <v>0.05</v>
      </c>
      <c r="G1664" s="20"/>
      <c r="H1664" s="85"/>
      <c r="I1664" s="21"/>
      <c r="U1664" s="20"/>
      <c r="V1664" s="20"/>
      <c r="W1664" s="21"/>
      <c r="X1664" s="21"/>
      <c r="Y1664" s="26"/>
      <c r="Z1664" s="26"/>
      <c r="AA1664" s="65"/>
      <c r="AI1664" s="20"/>
      <c r="AJ1664" s="20"/>
      <c r="AK1664" s="21"/>
    </row>
    <row r="1665" spans="1:37">
      <c r="A1665" s="70">
        <f t="shared" si="305"/>
        <v>1.0000000000000009E-3</v>
      </c>
      <c r="B1665" s="5">
        <v>-0.45100000000000001</v>
      </c>
      <c r="C1665" s="75">
        <v>4.58</v>
      </c>
      <c r="D1665" s="75">
        <v>0.06</v>
      </c>
      <c r="G1665" s="20"/>
      <c r="H1665" s="85"/>
      <c r="I1665" s="21"/>
      <c r="U1665" s="20"/>
      <c r="V1665" s="20"/>
      <c r="W1665" s="21"/>
      <c r="X1665" s="21"/>
      <c r="Y1665" s="26"/>
      <c r="Z1665" s="26"/>
      <c r="AA1665" s="65"/>
      <c r="AI1665" s="20"/>
      <c r="AJ1665" s="20"/>
      <c r="AK1665" s="21"/>
    </row>
    <row r="1666" spans="1:37">
      <c r="A1666" s="70">
        <f t="shared" si="305"/>
        <v>1.0000000000000009E-3</v>
      </c>
      <c r="B1666" s="5">
        <v>-0.45</v>
      </c>
      <c r="C1666" s="75">
        <v>4.75</v>
      </c>
      <c r="D1666" s="75">
        <v>0.06</v>
      </c>
      <c r="G1666" s="20"/>
      <c r="H1666" s="85"/>
      <c r="I1666" s="21"/>
      <c r="U1666" s="20"/>
      <c r="V1666" s="20"/>
      <c r="W1666" s="21"/>
      <c r="X1666" s="21"/>
      <c r="Y1666" s="26"/>
      <c r="Z1666" s="26"/>
      <c r="AA1666" s="65"/>
      <c r="AI1666" s="20"/>
      <c r="AJ1666" s="20"/>
      <c r="AK1666" s="21"/>
    </row>
    <row r="1667" spans="1:37">
      <c r="A1667" s="70">
        <f t="shared" si="305"/>
        <v>1.0000000000000009E-3</v>
      </c>
      <c r="B1667" s="5">
        <v>-0.44900000000000001</v>
      </c>
      <c r="C1667" s="75">
        <v>4.7300000000000004</v>
      </c>
      <c r="D1667" s="75">
        <v>0.06</v>
      </c>
      <c r="G1667" s="20"/>
      <c r="H1667" s="85"/>
      <c r="I1667" s="21"/>
      <c r="U1667" s="20"/>
      <c r="V1667" s="20"/>
      <c r="W1667" s="21"/>
      <c r="X1667" s="21"/>
      <c r="Y1667" s="26"/>
      <c r="Z1667" s="26"/>
      <c r="AA1667" s="65"/>
      <c r="AI1667" s="20"/>
      <c r="AJ1667" s="20"/>
      <c r="AK1667" s="21"/>
    </row>
    <row r="1668" spans="1:37">
      <c r="A1668" s="70">
        <f t="shared" ref="A1668:A1731" si="306">B1668-B1667</f>
        <v>1.0000000000000009E-3</v>
      </c>
      <c r="B1668" s="5">
        <v>-0.44800000000000001</v>
      </c>
      <c r="C1668" s="75">
        <v>4.7699999999999996</v>
      </c>
      <c r="D1668" s="75">
        <v>0.06</v>
      </c>
      <c r="G1668" s="20"/>
      <c r="H1668" s="85"/>
      <c r="I1668" s="21"/>
      <c r="U1668" s="20"/>
      <c r="V1668" s="20"/>
      <c r="W1668" s="21"/>
      <c r="X1668" s="21"/>
      <c r="Y1668" s="26"/>
      <c r="Z1668" s="26"/>
      <c r="AA1668" s="65"/>
      <c r="AI1668" s="20"/>
      <c r="AJ1668" s="20"/>
      <c r="AK1668" s="21"/>
    </row>
    <row r="1669" spans="1:37">
      <c r="A1669" s="70">
        <f t="shared" si="306"/>
        <v>1.0000000000000009E-3</v>
      </c>
      <c r="B1669" s="5">
        <v>-0.44700000000000001</v>
      </c>
      <c r="C1669" s="75">
        <v>4.51</v>
      </c>
      <c r="D1669" s="75">
        <v>0.08</v>
      </c>
      <c r="G1669" s="20"/>
      <c r="H1669" s="85"/>
      <c r="I1669" s="21"/>
      <c r="U1669" s="20"/>
      <c r="V1669" s="20"/>
      <c r="W1669" s="21"/>
      <c r="X1669" s="21"/>
      <c r="Y1669" s="26"/>
      <c r="Z1669" s="26"/>
      <c r="AA1669" s="65"/>
      <c r="AI1669" s="20"/>
      <c r="AJ1669" s="20"/>
      <c r="AK1669" s="21"/>
    </row>
    <row r="1670" spans="1:37">
      <c r="A1670" s="70">
        <f t="shared" si="306"/>
        <v>1.0000000000000009E-3</v>
      </c>
      <c r="B1670" s="5">
        <v>-0.44600000000000001</v>
      </c>
      <c r="C1670" s="75">
        <v>4.82</v>
      </c>
      <c r="D1670" s="75">
        <v>0.05</v>
      </c>
      <c r="G1670" s="20"/>
      <c r="H1670" s="85"/>
      <c r="I1670" s="21"/>
      <c r="U1670" s="20"/>
      <c r="V1670" s="20"/>
      <c r="W1670" s="21"/>
      <c r="X1670" s="21"/>
      <c r="Y1670" s="26"/>
      <c r="Z1670" s="26"/>
      <c r="AA1670" s="65"/>
      <c r="AI1670" s="20"/>
      <c r="AJ1670" s="20"/>
      <c r="AK1670" s="21"/>
    </row>
    <row r="1671" spans="1:37">
      <c r="A1671" s="70">
        <f t="shared" si="306"/>
        <v>1.0000000000000009E-3</v>
      </c>
      <c r="B1671" s="5">
        <v>-0.44500000000000001</v>
      </c>
      <c r="C1671" s="75">
        <v>4.91</v>
      </c>
      <c r="D1671" s="75">
        <v>0.05</v>
      </c>
      <c r="G1671" s="20"/>
      <c r="H1671" s="85"/>
      <c r="I1671" s="21"/>
      <c r="U1671" s="20"/>
      <c r="V1671" s="20"/>
      <c r="W1671" s="21"/>
      <c r="X1671" s="21"/>
      <c r="Y1671" s="26"/>
      <c r="Z1671" s="26"/>
      <c r="AA1671" s="65"/>
      <c r="AI1671" s="20"/>
      <c r="AJ1671" s="20"/>
      <c r="AK1671" s="21"/>
    </row>
    <row r="1672" spans="1:37">
      <c r="A1672" s="70">
        <f t="shared" si="306"/>
        <v>1.0000000000000009E-3</v>
      </c>
      <c r="B1672" s="5">
        <v>-0.44400000000000001</v>
      </c>
      <c r="C1672" s="75">
        <v>4.82</v>
      </c>
      <c r="D1672" s="75">
        <v>7.0000000000000007E-2</v>
      </c>
      <c r="G1672" s="20"/>
      <c r="H1672" s="85"/>
      <c r="I1672" s="21"/>
      <c r="U1672" s="20"/>
      <c r="V1672" s="20"/>
      <c r="W1672" s="21"/>
      <c r="X1672" s="21"/>
      <c r="Y1672" s="26"/>
      <c r="Z1672" s="26"/>
      <c r="AA1672" s="65"/>
      <c r="AI1672" s="20"/>
      <c r="AJ1672" s="20"/>
      <c r="AK1672" s="21"/>
    </row>
    <row r="1673" spans="1:37">
      <c r="A1673" s="70">
        <f t="shared" si="306"/>
        <v>1.0000000000000009E-3</v>
      </c>
      <c r="B1673" s="5">
        <v>-0.443</v>
      </c>
      <c r="C1673" s="75">
        <v>4.91</v>
      </c>
      <c r="D1673" s="75">
        <v>0.04</v>
      </c>
      <c r="G1673" s="20"/>
      <c r="H1673" s="85"/>
      <c r="I1673" s="21"/>
      <c r="U1673" s="20"/>
      <c r="V1673" s="20"/>
      <c r="W1673" s="21"/>
      <c r="X1673" s="21"/>
      <c r="Y1673" s="26"/>
      <c r="Z1673" s="26"/>
      <c r="AA1673" s="65"/>
      <c r="AI1673" s="20"/>
      <c r="AJ1673" s="20"/>
      <c r="AK1673" s="21"/>
    </row>
    <row r="1674" spans="1:37">
      <c r="A1674" s="70">
        <f t="shared" si="306"/>
        <v>1.0000000000000009E-3</v>
      </c>
      <c r="B1674" s="5">
        <v>-0.442</v>
      </c>
      <c r="C1674" s="75">
        <v>4.96</v>
      </c>
      <c r="D1674" s="75">
        <v>0.05</v>
      </c>
      <c r="G1674" s="20"/>
      <c r="H1674" s="85"/>
      <c r="I1674" s="21"/>
      <c r="U1674" s="20"/>
      <c r="V1674" s="20"/>
      <c r="W1674" s="21"/>
      <c r="X1674" s="21"/>
      <c r="Y1674" s="26"/>
      <c r="Z1674" s="26"/>
      <c r="AA1674" s="65"/>
      <c r="AI1674" s="20"/>
      <c r="AJ1674" s="20"/>
      <c r="AK1674" s="21"/>
    </row>
    <row r="1675" spans="1:37">
      <c r="A1675" s="70">
        <f t="shared" si="306"/>
        <v>1.0000000000000009E-3</v>
      </c>
      <c r="B1675" s="5">
        <v>-0.441</v>
      </c>
      <c r="C1675" s="75">
        <v>4.95</v>
      </c>
      <c r="D1675" s="75">
        <v>7.0000000000000007E-2</v>
      </c>
      <c r="G1675" s="20"/>
      <c r="H1675" s="85"/>
      <c r="I1675" s="21"/>
      <c r="U1675" s="20"/>
      <c r="V1675" s="20"/>
      <c r="W1675" s="21"/>
      <c r="X1675" s="21"/>
      <c r="Y1675" s="26"/>
      <c r="Z1675" s="26"/>
      <c r="AA1675" s="65"/>
      <c r="AI1675" s="20"/>
      <c r="AJ1675" s="20"/>
      <c r="AK1675" s="21"/>
    </row>
    <row r="1676" spans="1:37">
      <c r="A1676" s="70">
        <f t="shared" si="306"/>
        <v>1.0000000000000009E-3</v>
      </c>
      <c r="B1676" s="5">
        <v>-0.44</v>
      </c>
      <c r="C1676" s="75">
        <v>4.76</v>
      </c>
      <c r="D1676" s="75">
        <v>0.09</v>
      </c>
      <c r="G1676" s="20"/>
      <c r="H1676" s="85"/>
      <c r="I1676" s="21"/>
      <c r="U1676" s="20"/>
      <c r="V1676" s="20"/>
      <c r="W1676" s="21"/>
      <c r="X1676" s="21"/>
      <c r="Y1676" s="26"/>
      <c r="Z1676" s="26"/>
      <c r="AA1676" s="65"/>
      <c r="AI1676" s="20"/>
      <c r="AJ1676" s="20"/>
      <c r="AK1676" s="21"/>
    </row>
    <row r="1677" spans="1:37">
      <c r="A1677" s="70">
        <f t="shared" si="306"/>
        <v>1.0000000000000009E-3</v>
      </c>
      <c r="B1677" s="5">
        <v>-0.439</v>
      </c>
      <c r="C1677" s="75">
        <v>4.87</v>
      </c>
      <c r="D1677" s="75">
        <v>0.06</v>
      </c>
      <c r="G1677" s="20"/>
      <c r="H1677" s="85"/>
      <c r="I1677" s="21"/>
      <c r="U1677" s="20"/>
      <c r="V1677" s="20"/>
      <c r="W1677" s="21"/>
      <c r="X1677" s="21"/>
      <c r="Y1677" s="26"/>
      <c r="Z1677" s="26"/>
      <c r="AA1677" s="65"/>
      <c r="AI1677" s="20"/>
      <c r="AJ1677" s="20"/>
      <c r="AK1677" s="21"/>
    </row>
    <row r="1678" spans="1:37">
      <c r="A1678" s="70">
        <f t="shared" si="306"/>
        <v>1.0000000000000009E-3</v>
      </c>
      <c r="B1678" s="5">
        <v>-0.438</v>
      </c>
      <c r="C1678" s="75">
        <v>4.79</v>
      </c>
      <c r="D1678" s="75">
        <v>0.1</v>
      </c>
      <c r="G1678" s="20"/>
      <c r="H1678" s="85"/>
      <c r="I1678" s="21"/>
      <c r="U1678" s="20"/>
      <c r="V1678" s="20"/>
      <c r="W1678" s="21"/>
      <c r="X1678" s="21"/>
      <c r="Y1678" s="26"/>
      <c r="Z1678" s="26"/>
      <c r="AA1678" s="65"/>
      <c r="AI1678" s="20"/>
      <c r="AJ1678" s="20"/>
      <c r="AK1678" s="21"/>
    </row>
    <row r="1679" spans="1:37">
      <c r="A1679" s="70">
        <f t="shared" si="306"/>
        <v>1.0000000000000009E-3</v>
      </c>
      <c r="B1679" s="5">
        <v>-0.437</v>
      </c>
      <c r="C1679" s="75">
        <v>4.9000000000000004</v>
      </c>
      <c r="D1679" s="75">
        <v>0.08</v>
      </c>
      <c r="G1679" s="20"/>
      <c r="H1679" s="85"/>
      <c r="I1679" s="21"/>
      <c r="U1679" s="20"/>
      <c r="V1679" s="20"/>
      <c r="W1679" s="21"/>
      <c r="X1679" s="21"/>
      <c r="Y1679" s="26"/>
      <c r="Z1679" s="26"/>
      <c r="AA1679" s="65"/>
      <c r="AI1679" s="20"/>
      <c r="AJ1679" s="20"/>
      <c r="AK1679" s="21"/>
    </row>
    <row r="1680" spans="1:37">
      <c r="A1680" s="70">
        <f t="shared" si="306"/>
        <v>1.0000000000000009E-3</v>
      </c>
      <c r="B1680" s="5">
        <v>-0.436</v>
      </c>
      <c r="C1680" s="75">
        <v>5.07</v>
      </c>
      <c r="D1680" s="75">
        <v>0.04</v>
      </c>
      <c r="G1680" s="20"/>
      <c r="H1680" s="85"/>
      <c r="I1680" s="21"/>
      <c r="U1680" s="20"/>
      <c r="V1680" s="20"/>
      <c r="W1680" s="21"/>
      <c r="X1680" s="21"/>
      <c r="Y1680" s="26"/>
      <c r="Z1680" s="26"/>
      <c r="AA1680" s="65"/>
      <c r="AI1680" s="20"/>
      <c r="AJ1680" s="20"/>
      <c r="AK1680" s="21"/>
    </row>
    <row r="1681" spans="1:37">
      <c r="A1681" s="70">
        <f t="shared" si="306"/>
        <v>1.0000000000000009E-3</v>
      </c>
      <c r="B1681" s="5">
        <v>-0.435</v>
      </c>
      <c r="C1681" s="75">
        <v>5.0199999999999996</v>
      </c>
      <c r="D1681" s="75">
        <v>0.1</v>
      </c>
      <c r="G1681" s="20"/>
      <c r="H1681" s="85"/>
      <c r="I1681" s="21"/>
      <c r="U1681" s="20"/>
      <c r="V1681" s="20"/>
      <c r="W1681" s="21"/>
      <c r="X1681" s="21"/>
      <c r="Y1681" s="26"/>
      <c r="Z1681" s="26"/>
      <c r="AA1681" s="65"/>
      <c r="AI1681" s="20"/>
      <c r="AJ1681" s="20"/>
      <c r="AK1681" s="21"/>
    </row>
    <row r="1682" spans="1:37">
      <c r="A1682" s="70">
        <f t="shared" si="306"/>
        <v>1.0000000000000009E-3</v>
      </c>
      <c r="B1682" s="5">
        <v>-0.434</v>
      </c>
      <c r="C1682" s="75">
        <v>5.08</v>
      </c>
      <c r="D1682" s="75">
        <v>0.05</v>
      </c>
      <c r="G1682" s="20"/>
      <c r="H1682" s="85"/>
      <c r="I1682" s="21"/>
      <c r="U1682" s="20"/>
      <c r="V1682" s="20"/>
      <c r="W1682" s="21"/>
      <c r="X1682" s="21"/>
      <c r="Y1682" s="26"/>
      <c r="Z1682" s="26"/>
      <c r="AA1682" s="65"/>
      <c r="AI1682" s="20"/>
      <c r="AJ1682" s="20"/>
      <c r="AK1682" s="21"/>
    </row>
    <row r="1683" spans="1:37">
      <c r="A1683" s="70">
        <f t="shared" si="306"/>
        <v>1.0000000000000009E-3</v>
      </c>
      <c r="B1683" s="5">
        <v>-0.433</v>
      </c>
      <c r="C1683" s="75">
        <v>5.08</v>
      </c>
      <c r="D1683" s="75">
        <v>0.05</v>
      </c>
      <c r="G1683" s="20"/>
      <c r="H1683" s="85"/>
      <c r="I1683" s="21"/>
      <c r="U1683" s="20"/>
      <c r="V1683" s="20"/>
      <c r="W1683" s="21"/>
      <c r="X1683" s="21"/>
      <c r="Y1683" s="26"/>
      <c r="Z1683" s="26"/>
      <c r="AA1683" s="65"/>
      <c r="AI1683" s="20"/>
      <c r="AJ1683" s="20"/>
      <c r="AK1683" s="21"/>
    </row>
    <row r="1684" spans="1:37">
      <c r="A1684" s="70">
        <f t="shared" si="306"/>
        <v>1.0000000000000009E-3</v>
      </c>
      <c r="B1684" s="5">
        <v>-0.432</v>
      </c>
      <c r="C1684" s="75">
        <v>5.05</v>
      </c>
      <c r="D1684" s="75">
        <v>0.08</v>
      </c>
      <c r="G1684" s="20"/>
      <c r="H1684" s="85"/>
      <c r="I1684" s="21"/>
      <c r="U1684" s="20"/>
      <c r="V1684" s="20"/>
      <c r="W1684" s="21"/>
      <c r="X1684" s="21"/>
      <c r="Y1684" s="26"/>
      <c r="Z1684" s="26"/>
      <c r="AA1684" s="65"/>
      <c r="AI1684" s="20"/>
      <c r="AJ1684" s="20"/>
      <c r="AK1684" s="21"/>
    </row>
    <row r="1685" spans="1:37">
      <c r="A1685" s="70">
        <f t="shared" si="306"/>
        <v>1.0000000000000009E-3</v>
      </c>
      <c r="B1685" s="5">
        <v>-0.43099999999999999</v>
      </c>
      <c r="C1685" s="75">
        <v>5.05</v>
      </c>
      <c r="D1685" s="75">
        <v>0.05</v>
      </c>
      <c r="G1685" s="20"/>
      <c r="H1685" s="85"/>
      <c r="I1685" s="21"/>
      <c r="U1685" s="20"/>
      <c r="V1685" s="20"/>
      <c r="W1685" s="21"/>
      <c r="X1685" s="21"/>
      <c r="Y1685" s="26"/>
      <c r="Z1685" s="26"/>
      <c r="AA1685" s="65"/>
      <c r="AI1685" s="20"/>
      <c r="AJ1685" s="20"/>
      <c r="AK1685" s="21"/>
    </row>
    <row r="1686" spans="1:37">
      <c r="A1686" s="70">
        <f t="shared" si="306"/>
        <v>1.0000000000000009E-3</v>
      </c>
      <c r="B1686" s="5">
        <v>-0.43</v>
      </c>
      <c r="C1686" s="75">
        <v>4.9800000000000004</v>
      </c>
      <c r="D1686" s="75">
        <v>7.0000000000000007E-2</v>
      </c>
      <c r="G1686" s="20"/>
      <c r="H1686" s="85"/>
      <c r="I1686" s="21"/>
      <c r="U1686" s="20"/>
      <c r="V1686" s="20"/>
      <c r="W1686" s="21"/>
      <c r="X1686" s="21"/>
      <c r="Y1686" s="26"/>
      <c r="Z1686" s="26"/>
      <c r="AA1686" s="65"/>
      <c r="AI1686" s="20"/>
      <c r="AJ1686" s="20"/>
      <c r="AK1686" s="21"/>
    </row>
    <row r="1687" spans="1:37">
      <c r="A1687" s="70">
        <f t="shared" si="306"/>
        <v>1.0000000000000009E-3</v>
      </c>
      <c r="B1687" s="5">
        <v>-0.42899999999999999</v>
      </c>
      <c r="C1687" s="75">
        <v>4.91</v>
      </c>
      <c r="D1687" s="75">
        <v>7.0000000000000007E-2</v>
      </c>
      <c r="G1687" s="20"/>
      <c r="H1687" s="85"/>
      <c r="I1687" s="21"/>
      <c r="U1687" s="20"/>
      <c r="V1687" s="20"/>
      <c r="W1687" s="21"/>
      <c r="X1687" s="21"/>
      <c r="Y1687" s="26"/>
      <c r="Z1687" s="26"/>
      <c r="AA1687" s="65"/>
      <c r="AI1687" s="20"/>
      <c r="AJ1687" s="20"/>
      <c r="AK1687" s="21"/>
    </row>
    <row r="1688" spans="1:37">
      <c r="A1688" s="70">
        <f t="shared" si="306"/>
        <v>1.0000000000000009E-3</v>
      </c>
      <c r="B1688" s="5">
        <v>-0.42799999999999999</v>
      </c>
      <c r="C1688" s="75">
        <v>4.72</v>
      </c>
      <c r="D1688" s="75">
        <v>0.06</v>
      </c>
      <c r="G1688" s="20"/>
      <c r="H1688" s="85"/>
      <c r="I1688" s="21"/>
      <c r="U1688" s="20"/>
      <c r="V1688" s="20"/>
      <c r="W1688" s="21"/>
      <c r="X1688" s="21"/>
      <c r="Y1688" s="26"/>
      <c r="Z1688" s="26"/>
      <c r="AA1688" s="65"/>
      <c r="AI1688" s="20"/>
      <c r="AJ1688" s="20"/>
      <c r="AK1688" s="21"/>
    </row>
    <row r="1689" spans="1:37">
      <c r="A1689" s="70">
        <f t="shared" si="306"/>
        <v>1.0000000000000009E-3</v>
      </c>
      <c r="B1689" s="5">
        <v>-0.42699999999999999</v>
      </c>
      <c r="C1689" s="75">
        <v>4.3</v>
      </c>
      <c r="D1689" s="75">
        <v>0.1</v>
      </c>
      <c r="G1689" s="20"/>
      <c r="H1689" s="85"/>
      <c r="I1689" s="21"/>
      <c r="U1689" s="20"/>
      <c r="V1689" s="20"/>
      <c r="W1689" s="21"/>
      <c r="X1689" s="21"/>
      <c r="Y1689" s="26"/>
      <c r="Z1689" s="26"/>
      <c r="AA1689" s="65"/>
      <c r="AI1689" s="20"/>
      <c r="AJ1689" s="20"/>
      <c r="AK1689" s="21"/>
    </row>
    <row r="1690" spans="1:37">
      <c r="A1690" s="70">
        <f t="shared" si="306"/>
        <v>1.0000000000000009E-3</v>
      </c>
      <c r="B1690" s="5">
        <v>-0.42599999999999999</v>
      </c>
      <c r="C1690" s="75">
        <v>4.5</v>
      </c>
      <c r="D1690" s="75">
        <v>7.0000000000000007E-2</v>
      </c>
      <c r="G1690" s="20"/>
      <c r="H1690" s="85"/>
      <c r="I1690" s="21"/>
      <c r="U1690" s="20"/>
      <c r="V1690" s="20"/>
      <c r="W1690" s="21"/>
      <c r="X1690" s="21"/>
      <c r="Y1690" s="26"/>
      <c r="Z1690" s="26"/>
      <c r="AA1690" s="65"/>
      <c r="AI1690" s="20"/>
      <c r="AJ1690" s="20"/>
      <c r="AK1690" s="21"/>
    </row>
    <row r="1691" spans="1:37">
      <c r="A1691" s="70">
        <f t="shared" si="306"/>
        <v>1.0000000000000009E-3</v>
      </c>
      <c r="B1691" s="5">
        <v>-0.42499999999999999</v>
      </c>
      <c r="C1691" s="75">
        <v>4.3</v>
      </c>
      <c r="D1691" s="75">
        <v>0.14000000000000001</v>
      </c>
      <c r="G1691" s="20"/>
      <c r="H1691" s="85"/>
      <c r="I1691" s="21"/>
      <c r="U1691" s="20"/>
      <c r="V1691" s="20"/>
      <c r="W1691" s="21"/>
      <c r="X1691" s="21"/>
      <c r="Y1691" s="26"/>
      <c r="Z1691" s="26"/>
      <c r="AA1691" s="65"/>
      <c r="AI1691" s="20"/>
      <c r="AJ1691" s="20"/>
      <c r="AK1691" s="21"/>
    </row>
    <row r="1692" spans="1:37">
      <c r="A1692" s="70">
        <f t="shared" si="306"/>
        <v>1.0000000000000009E-3</v>
      </c>
      <c r="B1692" s="5">
        <v>-0.42399999999999999</v>
      </c>
      <c r="C1692" s="75">
        <v>3.92</v>
      </c>
      <c r="D1692" s="75">
        <v>7.0000000000000007E-2</v>
      </c>
      <c r="G1692" s="20"/>
      <c r="H1692" s="85"/>
      <c r="I1692" s="21"/>
      <c r="U1692" s="20"/>
      <c r="V1692" s="20"/>
      <c r="W1692" s="21"/>
      <c r="X1692" s="21"/>
      <c r="Y1692" s="26"/>
      <c r="Z1692" s="26"/>
      <c r="AA1692" s="65"/>
      <c r="AI1692" s="20"/>
      <c r="AJ1692" s="20"/>
      <c r="AK1692" s="21"/>
    </row>
    <row r="1693" spans="1:37">
      <c r="A1693" s="70">
        <f t="shared" si="306"/>
        <v>1.0000000000000009E-3</v>
      </c>
      <c r="B1693" s="5">
        <v>-0.42299999999999999</v>
      </c>
      <c r="C1693" s="75">
        <v>4.0199999999999996</v>
      </c>
      <c r="D1693" s="75">
        <v>7.0000000000000007E-2</v>
      </c>
      <c r="G1693" s="20"/>
      <c r="H1693" s="85"/>
      <c r="I1693" s="21"/>
      <c r="U1693" s="20"/>
      <c r="V1693" s="20"/>
      <c r="W1693" s="21"/>
      <c r="X1693" s="21"/>
      <c r="Y1693" s="26"/>
      <c r="Z1693" s="26"/>
      <c r="AA1693" s="65"/>
      <c r="AI1693" s="20"/>
      <c r="AJ1693" s="20"/>
      <c r="AK1693" s="21"/>
    </row>
    <row r="1694" spans="1:37">
      <c r="A1694" s="70">
        <f t="shared" si="306"/>
        <v>1.0000000000000009E-3</v>
      </c>
      <c r="B1694" s="5">
        <v>-0.42199999999999999</v>
      </c>
      <c r="C1694" s="75">
        <v>3.94</v>
      </c>
      <c r="D1694" s="75">
        <v>0.05</v>
      </c>
      <c r="G1694" s="20"/>
      <c r="H1694" s="85"/>
      <c r="I1694" s="21"/>
      <c r="U1694" s="20"/>
      <c r="V1694" s="20"/>
      <c r="W1694" s="21"/>
      <c r="X1694" s="21"/>
      <c r="Y1694" s="26"/>
      <c r="Z1694" s="26"/>
      <c r="AA1694" s="65"/>
      <c r="AI1694" s="20"/>
      <c r="AJ1694" s="20"/>
      <c r="AK1694" s="21"/>
    </row>
    <row r="1695" spans="1:37">
      <c r="A1695" s="70">
        <f t="shared" si="306"/>
        <v>1.0000000000000009E-3</v>
      </c>
      <c r="B1695" s="5">
        <v>-0.42099999999999999</v>
      </c>
      <c r="C1695" s="75">
        <v>3.85</v>
      </c>
      <c r="D1695" s="75">
        <v>7.0000000000000007E-2</v>
      </c>
      <c r="G1695" s="20"/>
      <c r="H1695" s="85"/>
      <c r="I1695" s="21"/>
      <c r="U1695" s="20"/>
      <c r="V1695" s="20"/>
      <c r="W1695" s="21"/>
      <c r="X1695" s="21"/>
      <c r="Y1695" s="26"/>
      <c r="Z1695" s="26"/>
      <c r="AA1695" s="65"/>
      <c r="AI1695" s="20"/>
      <c r="AJ1695" s="20"/>
      <c r="AK1695" s="21"/>
    </row>
    <row r="1696" spans="1:37">
      <c r="A1696" s="70">
        <f t="shared" si="306"/>
        <v>1.0000000000000009E-3</v>
      </c>
      <c r="B1696" s="5">
        <v>-0.42</v>
      </c>
      <c r="C1696" s="75">
        <v>3.77</v>
      </c>
      <c r="D1696" s="75">
        <v>0.06</v>
      </c>
      <c r="G1696" s="20"/>
      <c r="H1696" s="85"/>
      <c r="I1696" s="21"/>
      <c r="U1696" s="20"/>
      <c r="V1696" s="20"/>
      <c r="W1696" s="21"/>
      <c r="X1696" s="21"/>
      <c r="Y1696" s="26"/>
      <c r="Z1696" s="26"/>
      <c r="AA1696" s="65"/>
      <c r="AI1696" s="20"/>
      <c r="AJ1696" s="20"/>
      <c r="AK1696" s="21"/>
    </row>
    <row r="1697" spans="1:37">
      <c r="A1697" s="70">
        <f t="shared" si="306"/>
        <v>1.0000000000000009E-3</v>
      </c>
      <c r="B1697" s="5">
        <v>-0.41899999999999998</v>
      </c>
      <c r="C1697" s="75">
        <v>3.81</v>
      </c>
      <c r="D1697" s="75">
        <v>0.03</v>
      </c>
      <c r="G1697" s="20"/>
      <c r="H1697" s="85"/>
      <c r="I1697" s="21"/>
      <c r="U1697" s="20"/>
      <c r="V1697" s="20"/>
      <c r="W1697" s="21"/>
      <c r="X1697" s="21"/>
      <c r="Y1697" s="26"/>
      <c r="Z1697" s="26"/>
      <c r="AA1697" s="65"/>
      <c r="AI1697" s="20"/>
      <c r="AJ1697" s="20"/>
      <c r="AK1697" s="21"/>
    </row>
    <row r="1698" spans="1:37">
      <c r="A1698" s="70">
        <f t="shared" si="306"/>
        <v>1.0000000000000009E-3</v>
      </c>
      <c r="B1698" s="5">
        <v>-0.41799999999999998</v>
      </c>
      <c r="C1698" s="75">
        <v>3.75</v>
      </c>
      <c r="D1698" s="75">
        <v>0.05</v>
      </c>
      <c r="G1698" s="20"/>
      <c r="H1698" s="85"/>
      <c r="I1698" s="21"/>
      <c r="U1698" s="20"/>
      <c r="V1698" s="20"/>
      <c r="W1698" s="21"/>
      <c r="X1698" s="21"/>
      <c r="Y1698" s="26"/>
      <c r="Z1698" s="26"/>
      <c r="AA1698" s="65"/>
      <c r="AI1698" s="20"/>
      <c r="AJ1698" s="20"/>
      <c r="AK1698" s="21"/>
    </row>
    <row r="1699" spans="1:37">
      <c r="A1699" s="70">
        <f t="shared" si="306"/>
        <v>1.0000000000000009E-3</v>
      </c>
      <c r="B1699" s="5">
        <v>-0.41699999999999998</v>
      </c>
      <c r="C1699" s="75">
        <v>3.57</v>
      </c>
      <c r="D1699" s="75">
        <v>0.05</v>
      </c>
      <c r="G1699" s="20"/>
      <c r="H1699" s="85"/>
      <c r="I1699" s="21"/>
      <c r="U1699" s="20"/>
      <c r="V1699" s="20"/>
      <c r="W1699" s="21"/>
      <c r="X1699" s="21"/>
      <c r="Y1699" s="26"/>
      <c r="Z1699" s="26"/>
      <c r="AA1699" s="65"/>
      <c r="AI1699" s="20"/>
      <c r="AJ1699" s="20"/>
      <c r="AK1699" s="21"/>
    </row>
    <row r="1700" spans="1:37">
      <c r="A1700" s="70">
        <f t="shared" si="306"/>
        <v>1.0000000000000009E-3</v>
      </c>
      <c r="B1700" s="5">
        <v>-0.41599999999999998</v>
      </c>
      <c r="C1700" s="75">
        <v>3.51</v>
      </c>
      <c r="D1700" s="75">
        <v>0.06</v>
      </c>
      <c r="G1700" s="20"/>
      <c r="H1700" s="85"/>
      <c r="I1700" s="21"/>
      <c r="W1700" s="6"/>
      <c r="X1700" s="6"/>
      <c r="Y1700" s="6"/>
      <c r="Z1700" s="6"/>
      <c r="AI1700" s="20"/>
      <c r="AJ1700" s="20"/>
      <c r="AK1700" s="21"/>
    </row>
    <row r="1701" spans="1:37">
      <c r="A1701" s="70">
        <f t="shared" si="306"/>
        <v>1.0000000000000009E-3</v>
      </c>
      <c r="B1701" s="5">
        <v>-0.41499999999999998</v>
      </c>
      <c r="C1701" s="75">
        <v>3.41</v>
      </c>
      <c r="D1701" s="75">
        <v>0.05</v>
      </c>
      <c r="G1701" s="20"/>
      <c r="H1701" s="85"/>
      <c r="I1701" s="21"/>
      <c r="W1701" s="6"/>
      <c r="X1701" s="6"/>
      <c r="Y1701" s="6"/>
      <c r="Z1701" s="6"/>
      <c r="AI1701" s="20"/>
      <c r="AJ1701" s="20"/>
      <c r="AK1701" s="21"/>
    </row>
    <row r="1702" spans="1:37">
      <c r="A1702" s="70">
        <f t="shared" si="306"/>
        <v>1.0000000000000009E-3</v>
      </c>
      <c r="B1702" s="5">
        <v>-0.41399999999999998</v>
      </c>
      <c r="C1702" s="75">
        <v>3.41</v>
      </c>
      <c r="D1702" s="75">
        <v>0.04</v>
      </c>
      <c r="G1702" s="20"/>
      <c r="H1702" s="85"/>
      <c r="I1702" s="21"/>
      <c r="W1702" s="6"/>
      <c r="X1702" s="6"/>
      <c r="Y1702" s="6"/>
      <c r="Z1702" s="6"/>
      <c r="AI1702" s="20"/>
      <c r="AJ1702" s="20"/>
      <c r="AK1702" s="21"/>
    </row>
    <row r="1703" spans="1:37">
      <c r="A1703" s="70">
        <f t="shared" si="306"/>
        <v>1.0000000000000009E-3</v>
      </c>
      <c r="B1703" s="5">
        <v>-0.41299999999999998</v>
      </c>
      <c r="C1703" s="75">
        <v>3.38</v>
      </c>
      <c r="D1703" s="75">
        <v>0.03</v>
      </c>
      <c r="G1703" s="20"/>
      <c r="H1703" s="85"/>
      <c r="I1703" s="21"/>
      <c r="W1703" s="6"/>
      <c r="X1703" s="6"/>
      <c r="Y1703" s="6"/>
      <c r="Z1703" s="6"/>
      <c r="AI1703" s="20"/>
      <c r="AJ1703" s="20"/>
      <c r="AK1703" s="21"/>
    </row>
    <row r="1704" spans="1:37">
      <c r="A1704" s="70">
        <f t="shared" si="306"/>
        <v>1.0000000000000009E-3</v>
      </c>
      <c r="B1704" s="5">
        <v>-0.41199999999999998</v>
      </c>
      <c r="C1704" s="75">
        <v>3.31</v>
      </c>
      <c r="D1704" s="75">
        <v>0.04</v>
      </c>
      <c r="G1704" s="20"/>
      <c r="H1704" s="85"/>
      <c r="I1704" s="21"/>
      <c r="W1704" s="6"/>
      <c r="X1704" s="6"/>
      <c r="Y1704" s="6"/>
      <c r="Z1704" s="6"/>
      <c r="AI1704" s="20"/>
      <c r="AJ1704" s="20"/>
      <c r="AK1704" s="21"/>
    </row>
    <row r="1705" spans="1:37">
      <c r="A1705" s="70">
        <f t="shared" si="306"/>
        <v>1.0000000000000009E-3</v>
      </c>
      <c r="B1705" s="5">
        <v>-0.41099999999999998</v>
      </c>
      <c r="C1705" s="75">
        <v>3.29</v>
      </c>
      <c r="D1705" s="75">
        <v>0.05</v>
      </c>
      <c r="G1705" s="20"/>
      <c r="H1705" s="85"/>
      <c r="I1705" s="21"/>
      <c r="W1705" s="6"/>
      <c r="X1705" s="6"/>
      <c r="Y1705" s="6"/>
      <c r="Z1705" s="6"/>
      <c r="AI1705" s="20"/>
      <c r="AJ1705" s="20"/>
      <c r="AK1705" s="21"/>
    </row>
    <row r="1706" spans="1:37">
      <c r="A1706" s="70">
        <f t="shared" si="306"/>
        <v>1.0000000000000009E-3</v>
      </c>
      <c r="B1706" s="5">
        <v>-0.41</v>
      </c>
      <c r="C1706" s="75">
        <v>3.15</v>
      </c>
      <c r="D1706" s="75">
        <v>0.06</v>
      </c>
      <c r="G1706" s="20"/>
      <c r="H1706" s="85"/>
      <c r="I1706" s="21"/>
      <c r="W1706" s="6"/>
      <c r="X1706" s="6"/>
      <c r="Y1706" s="6"/>
      <c r="Z1706" s="6"/>
      <c r="AI1706" s="20"/>
      <c r="AJ1706" s="20"/>
      <c r="AK1706" s="21"/>
    </row>
    <row r="1707" spans="1:37">
      <c r="A1707" s="70">
        <f t="shared" si="306"/>
        <v>1.0000000000000009E-3</v>
      </c>
      <c r="B1707" s="5">
        <v>-0.40899999999999997</v>
      </c>
      <c r="C1707" s="75">
        <v>3.22</v>
      </c>
      <c r="D1707" s="75">
        <v>0.06</v>
      </c>
      <c r="G1707" s="20"/>
      <c r="H1707" s="85"/>
      <c r="I1707" s="21"/>
      <c r="W1707" s="6"/>
      <c r="X1707" s="6"/>
      <c r="Y1707" s="6"/>
      <c r="Z1707" s="6"/>
      <c r="AI1707" s="20"/>
      <c r="AJ1707" s="20"/>
      <c r="AK1707" s="21"/>
    </row>
    <row r="1708" spans="1:37">
      <c r="A1708" s="70">
        <f t="shared" si="306"/>
        <v>1.0000000000000009E-3</v>
      </c>
      <c r="B1708" s="5">
        <v>-0.40799999999999997</v>
      </c>
      <c r="C1708" s="75">
        <v>3.17</v>
      </c>
      <c r="D1708" s="75">
        <v>0.06</v>
      </c>
      <c r="G1708" s="20"/>
      <c r="H1708" s="85"/>
      <c r="I1708" s="21"/>
      <c r="W1708" s="6"/>
      <c r="X1708" s="6"/>
      <c r="Y1708" s="6"/>
      <c r="Z1708" s="6"/>
      <c r="AI1708" s="20"/>
      <c r="AJ1708" s="20"/>
      <c r="AK1708" s="21"/>
    </row>
    <row r="1709" spans="1:37">
      <c r="A1709" s="70">
        <f t="shared" si="306"/>
        <v>1.0000000000000009E-3</v>
      </c>
      <c r="B1709" s="5">
        <v>-0.40699999999999997</v>
      </c>
      <c r="C1709" s="75">
        <v>3.21</v>
      </c>
      <c r="D1709" s="75">
        <v>0.05</v>
      </c>
      <c r="G1709" s="20"/>
      <c r="H1709" s="85"/>
      <c r="I1709" s="21"/>
      <c r="W1709" s="6"/>
      <c r="X1709" s="6"/>
      <c r="Y1709" s="6"/>
      <c r="Z1709" s="6"/>
      <c r="AI1709" s="20"/>
      <c r="AJ1709" s="20"/>
      <c r="AK1709" s="21"/>
    </row>
    <row r="1710" spans="1:37">
      <c r="A1710" s="70">
        <f t="shared" si="306"/>
        <v>9.9999999999994538E-4</v>
      </c>
      <c r="B1710" s="5">
        <v>-0.40600000000000003</v>
      </c>
      <c r="C1710" s="75">
        <v>3.19</v>
      </c>
      <c r="D1710" s="75">
        <v>0.04</v>
      </c>
      <c r="G1710" s="20"/>
      <c r="H1710" s="85"/>
      <c r="I1710" s="21"/>
      <c r="W1710" s="6"/>
      <c r="X1710" s="6"/>
      <c r="Y1710" s="6"/>
      <c r="Z1710" s="6"/>
      <c r="AI1710" s="20"/>
      <c r="AJ1710" s="20"/>
      <c r="AK1710" s="21"/>
    </row>
    <row r="1711" spans="1:37">
      <c r="A1711" s="70">
        <f t="shared" si="306"/>
        <v>1.0000000000000009E-3</v>
      </c>
      <c r="B1711" s="5">
        <v>-0.40500000000000003</v>
      </c>
      <c r="C1711" s="75">
        <v>3.11</v>
      </c>
      <c r="D1711" s="75">
        <v>0.04</v>
      </c>
      <c r="G1711" s="20"/>
      <c r="H1711" s="85"/>
      <c r="I1711" s="21"/>
      <c r="W1711" s="6"/>
      <c r="X1711" s="6"/>
      <c r="Y1711" s="6"/>
      <c r="Z1711" s="6"/>
      <c r="AI1711" s="20"/>
      <c r="AJ1711" s="20"/>
      <c r="AK1711" s="21"/>
    </row>
    <row r="1712" spans="1:37">
      <c r="A1712" s="70">
        <f t="shared" si="306"/>
        <v>1.0000000000000009E-3</v>
      </c>
      <c r="B1712" s="5">
        <v>-0.40400000000000003</v>
      </c>
      <c r="C1712" s="75">
        <v>3.2</v>
      </c>
      <c r="D1712" s="75">
        <v>0.05</v>
      </c>
      <c r="G1712" s="20"/>
      <c r="H1712" s="85"/>
      <c r="I1712" s="21"/>
      <c r="W1712" s="6"/>
      <c r="X1712" s="6"/>
      <c r="Y1712" s="6"/>
      <c r="Z1712" s="6"/>
      <c r="AI1712" s="20"/>
      <c r="AJ1712" s="20"/>
      <c r="AK1712" s="21"/>
    </row>
    <row r="1713" spans="1:37">
      <c r="A1713" s="70">
        <f t="shared" si="306"/>
        <v>1.0000000000000009E-3</v>
      </c>
      <c r="B1713" s="5">
        <v>-0.40300000000000002</v>
      </c>
      <c r="C1713" s="75">
        <v>3.15</v>
      </c>
      <c r="D1713" s="75">
        <v>0.04</v>
      </c>
      <c r="G1713" s="20"/>
      <c r="H1713" s="85"/>
      <c r="I1713" s="21"/>
      <c r="W1713" s="6"/>
      <c r="X1713" s="6"/>
      <c r="Y1713" s="6"/>
      <c r="Z1713" s="6"/>
      <c r="AI1713" s="20"/>
      <c r="AJ1713" s="20"/>
      <c r="AK1713" s="21"/>
    </row>
    <row r="1714" spans="1:37">
      <c r="A1714" s="70">
        <f t="shared" si="306"/>
        <v>1.0000000000000009E-3</v>
      </c>
      <c r="B1714" s="5">
        <v>-0.40200000000000002</v>
      </c>
      <c r="C1714" s="75">
        <v>3.17</v>
      </c>
      <c r="D1714" s="75">
        <v>0.05</v>
      </c>
      <c r="G1714" s="20"/>
      <c r="H1714" s="85"/>
      <c r="I1714" s="21"/>
      <c r="W1714" s="6"/>
      <c r="X1714" s="6"/>
      <c r="Y1714" s="6"/>
      <c r="Z1714" s="6"/>
      <c r="AI1714" s="20"/>
      <c r="AJ1714" s="20"/>
      <c r="AK1714" s="21"/>
    </row>
    <row r="1715" spans="1:37">
      <c r="A1715" s="70">
        <f t="shared" si="306"/>
        <v>1.0000000000000009E-3</v>
      </c>
      <c r="B1715" s="5">
        <v>-0.40100000000000002</v>
      </c>
      <c r="C1715" s="75">
        <v>3.2</v>
      </c>
      <c r="D1715" s="75">
        <v>0.05</v>
      </c>
      <c r="G1715" s="20"/>
      <c r="H1715" s="85"/>
      <c r="I1715" s="21"/>
      <c r="W1715" s="6"/>
      <c r="X1715" s="6"/>
      <c r="Y1715" s="6"/>
      <c r="Z1715" s="6"/>
      <c r="AI1715" s="20"/>
      <c r="AJ1715" s="20"/>
      <c r="AK1715" s="21"/>
    </row>
    <row r="1716" spans="1:37">
      <c r="A1716" s="70">
        <f t="shared" si="306"/>
        <v>1.0000000000000009E-3</v>
      </c>
      <c r="B1716" s="5">
        <v>-0.4</v>
      </c>
      <c r="C1716" s="75">
        <v>3.32</v>
      </c>
      <c r="D1716" s="75">
        <v>0.04</v>
      </c>
      <c r="G1716" s="20"/>
      <c r="H1716" s="85"/>
      <c r="I1716" s="21"/>
      <c r="W1716" s="6"/>
      <c r="X1716" s="6"/>
      <c r="Y1716" s="6"/>
      <c r="Z1716" s="6"/>
      <c r="AI1716" s="20"/>
      <c r="AJ1716" s="20"/>
      <c r="AK1716" s="21"/>
    </row>
    <row r="1717" spans="1:37">
      <c r="A1717" s="70">
        <f t="shared" si="306"/>
        <v>1.0000000000000009E-3</v>
      </c>
      <c r="B1717" s="5">
        <v>-0.39900000000000002</v>
      </c>
      <c r="C1717" s="75">
        <v>3.48</v>
      </c>
      <c r="D1717" s="75">
        <v>0.06</v>
      </c>
      <c r="G1717" s="20"/>
      <c r="H1717" s="85"/>
      <c r="I1717" s="21"/>
      <c r="W1717" s="6"/>
      <c r="X1717" s="6"/>
      <c r="Y1717" s="6"/>
      <c r="Z1717" s="6"/>
      <c r="AI1717" s="20"/>
      <c r="AJ1717" s="20"/>
      <c r="AK1717" s="21"/>
    </row>
    <row r="1718" spans="1:37">
      <c r="A1718" s="70">
        <f t="shared" si="306"/>
        <v>1.0000000000000009E-3</v>
      </c>
      <c r="B1718" s="5">
        <v>-0.39800000000000002</v>
      </c>
      <c r="C1718" s="75">
        <v>3.54</v>
      </c>
      <c r="D1718" s="75">
        <v>0.04</v>
      </c>
      <c r="G1718" s="20"/>
      <c r="H1718" s="85"/>
      <c r="I1718" s="21"/>
      <c r="W1718" s="6"/>
      <c r="X1718" s="6"/>
      <c r="Y1718" s="6"/>
      <c r="Z1718" s="6"/>
      <c r="AI1718" s="20"/>
      <c r="AJ1718" s="20"/>
      <c r="AK1718" s="21"/>
    </row>
    <row r="1719" spans="1:37">
      <c r="A1719" s="70">
        <f t="shared" si="306"/>
        <v>1.0000000000000009E-3</v>
      </c>
      <c r="B1719" s="5">
        <v>-0.39700000000000002</v>
      </c>
      <c r="C1719" s="75">
        <v>3.47</v>
      </c>
      <c r="D1719" s="75">
        <v>0.09</v>
      </c>
      <c r="G1719" s="20"/>
      <c r="H1719" s="85"/>
      <c r="I1719" s="21"/>
      <c r="W1719" s="6"/>
      <c r="X1719" s="6"/>
      <c r="Y1719" s="6"/>
      <c r="Z1719" s="6"/>
      <c r="AI1719" s="20"/>
      <c r="AJ1719" s="20"/>
      <c r="AK1719" s="21"/>
    </row>
    <row r="1720" spans="1:37">
      <c r="A1720" s="70">
        <f t="shared" si="306"/>
        <v>1.0000000000000009E-3</v>
      </c>
      <c r="B1720" s="5">
        <v>-0.39600000000000002</v>
      </c>
      <c r="C1720" s="75">
        <v>3.72</v>
      </c>
      <c r="D1720" s="75">
        <v>0.04</v>
      </c>
      <c r="G1720" s="20"/>
      <c r="H1720" s="85"/>
      <c r="I1720" s="21"/>
      <c r="W1720" s="6"/>
      <c r="X1720" s="6"/>
      <c r="Y1720" s="6"/>
      <c r="Z1720" s="6"/>
      <c r="AI1720" s="20"/>
      <c r="AJ1720" s="20"/>
      <c r="AK1720" s="21"/>
    </row>
    <row r="1721" spans="1:37">
      <c r="A1721" s="70">
        <f t="shared" si="306"/>
        <v>1.0000000000000009E-3</v>
      </c>
      <c r="B1721" s="5">
        <v>-0.39500000000000002</v>
      </c>
      <c r="C1721" s="75">
        <v>3.76</v>
      </c>
      <c r="D1721" s="75">
        <v>0.05</v>
      </c>
      <c r="G1721" s="20"/>
      <c r="H1721" s="85"/>
      <c r="I1721" s="21"/>
      <c r="W1721" s="6"/>
      <c r="X1721" s="6"/>
      <c r="Y1721" s="6"/>
      <c r="Z1721" s="6"/>
      <c r="AI1721" s="20"/>
      <c r="AJ1721" s="20"/>
      <c r="AK1721" s="21"/>
    </row>
    <row r="1722" spans="1:37">
      <c r="A1722" s="70">
        <f t="shared" si="306"/>
        <v>1.0000000000000009E-3</v>
      </c>
      <c r="B1722" s="5">
        <v>-0.39400000000000002</v>
      </c>
      <c r="C1722" s="75">
        <v>3.92</v>
      </c>
      <c r="D1722" s="75">
        <v>0.05</v>
      </c>
      <c r="G1722" s="20"/>
      <c r="H1722" s="85"/>
      <c r="I1722" s="21"/>
      <c r="W1722" s="6"/>
      <c r="X1722" s="6"/>
      <c r="Y1722" s="6"/>
      <c r="Z1722" s="6"/>
      <c r="AI1722" s="20"/>
      <c r="AJ1722" s="20"/>
      <c r="AK1722" s="21"/>
    </row>
    <row r="1723" spans="1:37">
      <c r="A1723" s="70">
        <f t="shared" si="306"/>
        <v>1.0000000000000009E-3</v>
      </c>
      <c r="B1723" s="5">
        <v>-0.39300000000000002</v>
      </c>
      <c r="C1723" s="75">
        <v>3.86</v>
      </c>
      <c r="D1723" s="75">
        <v>0.05</v>
      </c>
      <c r="G1723" s="20"/>
      <c r="H1723" s="85"/>
      <c r="I1723" s="21"/>
      <c r="W1723" s="6"/>
      <c r="X1723" s="6"/>
      <c r="Y1723" s="6"/>
      <c r="Z1723" s="6"/>
      <c r="AI1723" s="20"/>
      <c r="AJ1723" s="20"/>
      <c r="AK1723" s="21"/>
    </row>
    <row r="1724" spans="1:37">
      <c r="A1724" s="70">
        <f t="shared" si="306"/>
        <v>1.0000000000000009E-3</v>
      </c>
      <c r="B1724" s="5">
        <v>-0.39200000000000002</v>
      </c>
      <c r="C1724" s="75">
        <v>3.97</v>
      </c>
      <c r="D1724" s="75">
        <v>0.03</v>
      </c>
      <c r="G1724" s="20"/>
      <c r="H1724" s="85"/>
      <c r="I1724" s="21"/>
      <c r="W1724" s="6"/>
      <c r="X1724" s="6"/>
      <c r="Y1724" s="6"/>
      <c r="Z1724" s="6"/>
      <c r="AI1724" s="20"/>
      <c r="AJ1724" s="20"/>
      <c r="AK1724" s="21"/>
    </row>
    <row r="1725" spans="1:37">
      <c r="A1725" s="70">
        <f t="shared" si="306"/>
        <v>1.0000000000000009E-3</v>
      </c>
      <c r="B1725" s="5">
        <v>-0.39100000000000001</v>
      </c>
      <c r="C1725" s="75">
        <v>4</v>
      </c>
      <c r="D1725" s="75">
        <v>0.05</v>
      </c>
      <c r="G1725" s="20"/>
      <c r="H1725" s="85"/>
      <c r="I1725" s="21"/>
      <c r="W1725" s="6"/>
      <c r="X1725" s="6"/>
      <c r="Y1725" s="6"/>
      <c r="Z1725" s="6"/>
      <c r="AI1725" s="20"/>
      <c r="AJ1725" s="20"/>
      <c r="AK1725" s="21"/>
    </row>
    <row r="1726" spans="1:37">
      <c r="A1726" s="70">
        <f t="shared" si="306"/>
        <v>1.0000000000000009E-3</v>
      </c>
      <c r="B1726" s="5">
        <v>-0.39</v>
      </c>
      <c r="C1726" s="75">
        <v>3.96</v>
      </c>
      <c r="D1726" s="75">
        <v>0.06</v>
      </c>
      <c r="G1726" s="20"/>
      <c r="H1726" s="85"/>
      <c r="I1726" s="21"/>
      <c r="W1726" s="6"/>
      <c r="X1726" s="6"/>
      <c r="Y1726" s="6"/>
      <c r="Z1726" s="6"/>
      <c r="AI1726" s="20"/>
      <c r="AJ1726" s="20"/>
      <c r="AK1726" s="21"/>
    </row>
    <row r="1727" spans="1:37">
      <c r="A1727" s="70">
        <f t="shared" si="306"/>
        <v>1.0000000000000009E-3</v>
      </c>
      <c r="B1727" s="5">
        <v>-0.38900000000000001</v>
      </c>
      <c r="C1727" s="75">
        <v>3.89</v>
      </c>
      <c r="D1727" s="75">
        <v>0.04</v>
      </c>
      <c r="G1727" s="20"/>
      <c r="H1727" s="85"/>
      <c r="I1727" s="21"/>
      <c r="W1727" s="6"/>
      <c r="X1727" s="6"/>
      <c r="Y1727" s="6"/>
      <c r="Z1727" s="6"/>
      <c r="AI1727" s="20"/>
      <c r="AJ1727" s="20"/>
      <c r="AK1727" s="21"/>
    </row>
    <row r="1728" spans="1:37">
      <c r="A1728" s="70">
        <f t="shared" si="306"/>
        <v>1.0000000000000009E-3</v>
      </c>
      <c r="B1728" s="5">
        <v>-0.38800000000000001</v>
      </c>
      <c r="C1728" s="75">
        <v>3.92</v>
      </c>
      <c r="D1728" s="75">
        <v>0.04</v>
      </c>
      <c r="G1728" s="20"/>
      <c r="H1728" s="85"/>
      <c r="I1728" s="21"/>
      <c r="W1728" s="6"/>
      <c r="X1728" s="6"/>
      <c r="Y1728" s="6"/>
      <c r="Z1728" s="6"/>
      <c r="AI1728" s="20"/>
      <c r="AJ1728" s="20"/>
      <c r="AK1728" s="21"/>
    </row>
    <row r="1729" spans="1:37">
      <c r="A1729" s="70">
        <f t="shared" si="306"/>
        <v>1.0000000000000009E-3</v>
      </c>
      <c r="B1729" s="5">
        <v>-0.38700000000000001</v>
      </c>
      <c r="C1729" s="75">
        <v>3.99</v>
      </c>
      <c r="D1729" s="75">
        <v>0.04</v>
      </c>
      <c r="G1729" s="20"/>
      <c r="H1729" s="85"/>
      <c r="I1729" s="21"/>
      <c r="W1729" s="6"/>
      <c r="X1729" s="6"/>
      <c r="Y1729" s="6"/>
      <c r="Z1729" s="6"/>
      <c r="AI1729" s="20"/>
      <c r="AJ1729" s="20"/>
      <c r="AK1729" s="21"/>
    </row>
    <row r="1730" spans="1:37">
      <c r="A1730" s="70">
        <f t="shared" si="306"/>
        <v>1.0000000000000009E-3</v>
      </c>
      <c r="B1730" s="5">
        <v>-0.38600000000000001</v>
      </c>
      <c r="C1730" s="75">
        <v>4.0199999999999996</v>
      </c>
      <c r="D1730" s="75">
        <v>7.0000000000000007E-2</v>
      </c>
      <c r="G1730" s="20"/>
      <c r="H1730" s="85"/>
      <c r="I1730" s="21"/>
      <c r="W1730" s="6"/>
      <c r="X1730" s="6"/>
      <c r="Y1730" s="6"/>
      <c r="Z1730" s="6"/>
      <c r="AI1730" s="20"/>
      <c r="AJ1730" s="20"/>
      <c r="AK1730" s="21"/>
    </row>
    <row r="1731" spans="1:37">
      <c r="A1731" s="70">
        <f t="shared" si="306"/>
        <v>1.0000000000000009E-3</v>
      </c>
      <c r="B1731" s="5">
        <v>-0.38500000000000001</v>
      </c>
      <c r="C1731" s="75">
        <v>4.1399999999999997</v>
      </c>
      <c r="D1731" s="75">
        <v>0.03</v>
      </c>
      <c r="G1731" s="20"/>
      <c r="H1731" s="85"/>
      <c r="I1731" s="21"/>
      <c r="W1731" s="6"/>
      <c r="X1731" s="6"/>
      <c r="Y1731" s="6"/>
      <c r="Z1731" s="6"/>
      <c r="AI1731" s="20"/>
      <c r="AJ1731" s="20"/>
      <c r="AK1731" s="21"/>
    </row>
    <row r="1732" spans="1:37">
      <c r="A1732" s="70">
        <f t="shared" ref="A1732:A1795" si="307">B1732-B1731</f>
        <v>1.0000000000000009E-3</v>
      </c>
      <c r="B1732" s="5">
        <v>-0.38400000000000001</v>
      </c>
      <c r="C1732" s="75">
        <v>4.08</v>
      </c>
      <c r="D1732" s="75">
        <v>0.05</v>
      </c>
      <c r="G1732" s="20"/>
      <c r="H1732" s="85"/>
      <c r="I1732" s="21"/>
      <c r="W1732" s="6"/>
      <c r="X1732" s="6"/>
      <c r="Y1732" s="6"/>
      <c r="Z1732" s="6"/>
      <c r="AI1732" s="20"/>
      <c r="AJ1732" s="20"/>
      <c r="AK1732" s="21"/>
    </row>
    <row r="1733" spans="1:37">
      <c r="A1733" s="70">
        <f t="shared" si="307"/>
        <v>1.0000000000000009E-3</v>
      </c>
      <c r="B1733" s="5">
        <v>-0.38300000000000001</v>
      </c>
      <c r="C1733" s="75">
        <v>4.12</v>
      </c>
      <c r="D1733" s="75">
        <v>0.03</v>
      </c>
      <c r="G1733" s="20"/>
      <c r="H1733" s="85"/>
      <c r="I1733" s="21"/>
      <c r="W1733" s="6"/>
      <c r="X1733" s="6"/>
      <c r="Y1733" s="6"/>
      <c r="Z1733" s="6"/>
      <c r="AI1733" s="20"/>
      <c r="AJ1733" s="20"/>
      <c r="AK1733" s="21"/>
    </row>
    <row r="1734" spans="1:37">
      <c r="A1734" s="70">
        <f t="shared" si="307"/>
        <v>1.0000000000000009E-3</v>
      </c>
      <c r="B1734" s="5">
        <v>-0.38200000000000001</v>
      </c>
      <c r="C1734" s="75">
        <v>4.05</v>
      </c>
      <c r="D1734" s="75">
        <v>0.06</v>
      </c>
      <c r="G1734" s="20"/>
      <c r="H1734" s="85"/>
      <c r="I1734" s="21"/>
      <c r="W1734" s="6"/>
      <c r="X1734" s="6"/>
      <c r="Y1734" s="6"/>
      <c r="Z1734" s="6"/>
      <c r="AI1734" s="20"/>
      <c r="AJ1734" s="20"/>
      <c r="AK1734" s="21"/>
    </row>
    <row r="1735" spans="1:37">
      <c r="A1735" s="70">
        <f t="shared" si="307"/>
        <v>1.0000000000000009E-3</v>
      </c>
      <c r="B1735" s="5">
        <v>-0.38100000000000001</v>
      </c>
      <c r="C1735" s="75">
        <v>4.1500000000000004</v>
      </c>
      <c r="D1735" s="75">
        <v>0.03</v>
      </c>
      <c r="G1735" s="20"/>
      <c r="H1735" s="85"/>
      <c r="I1735" s="21"/>
      <c r="W1735" s="6"/>
      <c r="X1735" s="6"/>
      <c r="Y1735" s="6"/>
      <c r="Z1735" s="6"/>
      <c r="AI1735" s="20"/>
      <c r="AJ1735" s="20"/>
      <c r="AK1735" s="21"/>
    </row>
    <row r="1736" spans="1:37">
      <c r="A1736" s="70">
        <f t="shared" si="307"/>
        <v>1.0000000000000009E-3</v>
      </c>
      <c r="B1736" s="5">
        <v>-0.38</v>
      </c>
      <c r="C1736" s="75">
        <v>4.1900000000000004</v>
      </c>
      <c r="D1736" s="75">
        <v>0.05</v>
      </c>
      <c r="G1736" s="20"/>
      <c r="H1736" s="85"/>
      <c r="I1736" s="21"/>
      <c r="W1736" s="6"/>
      <c r="X1736" s="6"/>
      <c r="Y1736" s="6"/>
      <c r="Z1736" s="6"/>
      <c r="AI1736" s="20"/>
      <c r="AJ1736" s="20"/>
      <c r="AK1736" s="21"/>
    </row>
    <row r="1737" spans="1:37">
      <c r="A1737" s="70">
        <f t="shared" si="307"/>
        <v>1.0000000000000009E-3</v>
      </c>
      <c r="B1737" s="5">
        <v>-0.379</v>
      </c>
      <c r="C1737" s="75">
        <v>4.17</v>
      </c>
      <c r="D1737" s="75">
        <v>0.05</v>
      </c>
      <c r="G1737" s="20"/>
      <c r="H1737" s="85"/>
      <c r="I1737" s="21"/>
      <c r="W1737" s="6"/>
      <c r="X1737" s="6"/>
      <c r="Y1737" s="6"/>
      <c r="Z1737" s="6"/>
      <c r="AI1737" s="20"/>
      <c r="AJ1737" s="20"/>
      <c r="AK1737" s="21"/>
    </row>
    <row r="1738" spans="1:37">
      <c r="A1738" s="70">
        <f t="shared" si="307"/>
        <v>1.0000000000000009E-3</v>
      </c>
      <c r="B1738" s="5">
        <v>-0.378</v>
      </c>
      <c r="C1738" s="75">
        <v>4.1900000000000004</v>
      </c>
      <c r="D1738" s="75">
        <v>0.03</v>
      </c>
      <c r="G1738" s="20"/>
      <c r="H1738" s="85"/>
      <c r="I1738" s="21"/>
      <c r="W1738" s="6"/>
      <c r="X1738" s="6"/>
      <c r="Y1738" s="6"/>
      <c r="Z1738" s="6"/>
      <c r="AI1738" s="20"/>
      <c r="AJ1738" s="20"/>
      <c r="AK1738" s="21"/>
    </row>
    <row r="1739" spans="1:37">
      <c r="A1739" s="70">
        <f t="shared" si="307"/>
        <v>1.0000000000000009E-3</v>
      </c>
      <c r="B1739" s="5">
        <v>-0.377</v>
      </c>
      <c r="C1739" s="75">
        <v>4.2</v>
      </c>
      <c r="D1739" s="75">
        <v>0.04</v>
      </c>
      <c r="G1739" s="20"/>
      <c r="H1739" s="85"/>
      <c r="I1739" s="21"/>
      <c r="W1739" s="6"/>
      <c r="X1739" s="6"/>
      <c r="Y1739" s="6"/>
      <c r="Z1739" s="6"/>
      <c r="AI1739" s="20"/>
      <c r="AJ1739" s="20"/>
      <c r="AK1739" s="21"/>
    </row>
    <row r="1740" spans="1:37">
      <c r="A1740" s="70">
        <f t="shared" si="307"/>
        <v>1.0000000000000009E-3</v>
      </c>
      <c r="B1740" s="5">
        <v>-0.376</v>
      </c>
      <c r="C1740" s="75">
        <v>4.21</v>
      </c>
      <c r="D1740" s="75">
        <v>0.05</v>
      </c>
      <c r="G1740" s="20"/>
      <c r="H1740" s="85"/>
      <c r="I1740" s="21"/>
      <c r="W1740" s="6"/>
      <c r="X1740" s="6"/>
      <c r="Y1740" s="6"/>
      <c r="Z1740" s="6"/>
      <c r="AI1740" s="20"/>
      <c r="AJ1740" s="20"/>
      <c r="AK1740" s="21"/>
    </row>
    <row r="1741" spans="1:37">
      <c r="A1741" s="70">
        <f t="shared" si="307"/>
        <v>1.0000000000000009E-3</v>
      </c>
      <c r="B1741" s="5">
        <v>-0.375</v>
      </c>
      <c r="C1741" s="75">
        <v>4.2</v>
      </c>
      <c r="D1741" s="75">
        <v>0.05</v>
      </c>
      <c r="G1741" s="20"/>
      <c r="H1741" s="85"/>
      <c r="I1741" s="21"/>
      <c r="W1741" s="6"/>
      <c r="X1741" s="6"/>
      <c r="Y1741" s="6"/>
      <c r="Z1741" s="6"/>
      <c r="AI1741" s="20"/>
      <c r="AJ1741" s="20"/>
      <c r="AK1741" s="21"/>
    </row>
    <row r="1742" spans="1:37">
      <c r="A1742" s="70">
        <f t="shared" si="307"/>
        <v>1.0000000000000009E-3</v>
      </c>
      <c r="B1742" s="5">
        <v>-0.374</v>
      </c>
      <c r="C1742" s="75">
        <v>4.34</v>
      </c>
      <c r="D1742" s="75">
        <v>0.06</v>
      </c>
      <c r="G1742" s="20"/>
      <c r="H1742" s="85"/>
      <c r="I1742" s="21"/>
      <c r="W1742" s="6"/>
      <c r="X1742" s="6"/>
      <c r="Y1742" s="6"/>
      <c r="Z1742" s="6"/>
      <c r="AI1742" s="20"/>
      <c r="AJ1742" s="20"/>
      <c r="AK1742" s="21"/>
    </row>
    <row r="1743" spans="1:37">
      <c r="A1743" s="70">
        <f t="shared" si="307"/>
        <v>1.0000000000000009E-3</v>
      </c>
      <c r="B1743" s="5">
        <v>-0.373</v>
      </c>
      <c r="C1743" s="75">
        <v>4.29</v>
      </c>
      <c r="D1743" s="75">
        <v>7.0000000000000007E-2</v>
      </c>
      <c r="G1743" s="20"/>
      <c r="H1743" s="85"/>
      <c r="I1743" s="21"/>
      <c r="W1743" s="6"/>
      <c r="X1743" s="6"/>
      <c r="Y1743" s="6"/>
      <c r="Z1743" s="6"/>
      <c r="AI1743" s="20"/>
      <c r="AJ1743" s="20"/>
      <c r="AK1743" s="21"/>
    </row>
    <row r="1744" spans="1:37">
      <c r="A1744" s="70">
        <f t="shared" si="307"/>
        <v>1.0000000000000009E-3</v>
      </c>
      <c r="B1744" s="5">
        <v>-0.372</v>
      </c>
      <c r="C1744" s="75">
        <v>4.42</v>
      </c>
      <c r="D1744" s="75">
        <v>0.04</v>
      </c>
      <c r="G1744" s="20"/>
      <c r="H1744" s="85"/>
      <c r="I1744" s="21"/>
      <c r="W1744" s="6"/>
      <c r="X1744" s="6"/>
      <c r="Y1744" s="6"/>
      <c r="Z1744" s="6"/>
      <c r="AI1744" s="20"/>
      <c r="AJ1744" s="20"/>
      <c r="AK1744" s="21"/>
    </row>
    <row r="1745" spans="1:37">
      <c r="A1745" s="70">
        <f t="shared" si="307"/>
        <v>1.0000000000000009E-3</v>
      </c>
      <c r="B1745" s="5">
        <v>-0.371</v>
      </c>
      <c r="C1745" s="75">
        <v>4.2699999999999996</v>
      </c>
      <c r="D1745" s="75">
        <v>0.05</v>
      </c>
      <c r="G1745" s="20"/>
      <c r="H1745" s="85"/>
      <c r="I1745" s="21"/>
      <c r="W1745" s="6"/>
      <c r="X1745" s="6"/>
      <c r="Y1745" s="6"/>
      <c r="Z1745" s="6"/>
      <c r="AI1745" s="20"/>
      <c r="AJ1745" s="20"/>
      <c r="AK1745" s="21"/>
    </row>
    <row r="1746" spans="1:37">
      <c r="A1746" s="70">
        <f t="shared" si="307"/>
        <v>1.0000000000000009E-3</v>
      </c>
      <c r="B1746" s="5">
        <v>-0.37</v>
      </c>
      <c r="C1746" s="75">
        <v>4.3600000000000003</v>
      </c>
      <c r="D1746" s="75">
        <v>0.05</v>
      </c>
      <c r="G1746" s="20"/>
      <c r="H1746" s="85"/>
      <c r="I1746" s="21"/>
      <c r="W1746" s="6"/>
      <c r="X1746" s="6"/>
      <c r="Y1746" s="6"/>
      <c r="Z1746" s="6"/>
      <c r="AI1746" s="20"/>
      <c r="AJ1746" s="20"/>
      <c r="AK1746" s="21"/>
    </row>
    <row r="1747" spans="1:37">
      <c r="A1747" s="70">
        <f t="shared" si="307"/>
        <v>1.0000000000000009E-3</v>
      </c>
      <c r="B1747" s="5">
        <v>-0.36899999999999999</v>
      </c>
      <c r="C1747" s="75">
        <v>4.38</v>
      </c>
      <c r="D1747" s="75">
        <v>0.04</v>
      </c>
      <c r="G1747" s="20"/>
      <c r="H1747" s="85"/>
      <c r="I1747" s="21"/>
      <c r="W1747" s="6"/>
      <c r="X1747" s="6"/>
      <c r="Y1747" s="6"/>
      <c r="Z1747" s="6"/>
      <c r="AI1747" s="20"/>
      <c r="AJ1747" s="20"/>
      <c r="AK1747" s="21"/>
    </row>
    <row r="1748" spans="1:37">
      <c r="A1748" s="70">
        <f t="shared" si="307"/>
        <v>1.0000000000000009E-3</v>
      </c>
      <c r="B1748" s="5">
        <v>-0.36799999999999999</v>
      </c>
      <c r="C1748" s="75">
        <v>4.4000000000000004</v>
      </c>
      <c r="D1748" s="75">
        <v>0.05</v>
      </c>
      <c r="G1748" s="20"/>
      <c r="H1748" s="85"/>
      <c r="I1748" s="21"/>
      <c r="W1748" s="6"/>
      <c r="X1748" s="6"/>
      <c r="Y1748" s="6"/>
      <c r="Z1748" s="6"/>
      <c r="AI1748" s="20"/>
      <c r="AJ1748" s="20"/>
      <c r="AK1748" s="21"/>
    </row>
    <row r="1749" spans="1:37">
      <c r="A1749" s="70">
        <f t="shared" si="307"/>
        <v>1.0000000000000009E-3</v>
      </c>
      <c r="B1749" s="5">
        <v>-0.36699999999999999</v>
      </c>
      <c r="C1749" s="75">
        <v>4.37</v>
      </c>
      <c r="D1749" s="75">
        <v>0.04</v>
      </c>
      <c r="G1749" s="20"/>
      <c r="H1749" s="85"/>
      <c r="I1749" s="21"/>
      <c r="W1749" s="6"/>
      <c r="X1749" s="6"/>
      <c r="Y1749" s="6"/>
      <c r="Z1749" s="6"/>
      <c r="AI1749" s="20"/>
      <c r="AJ1749" s="20"/>
      <c r="AK1749" s="21"/>
    </row>
    <row r="1750" spans="1:37">
      <c r="A1750" s="70">
        <f t="shared" si="307"/>
        <v>1.0000000000000009E-3</v>
      </c>
      <c r="B1750" s="5">
        <v>-0.36599999999999999</v>
      </c>
      <c r="C1750" s="75">
        <v>4.32</v>
      </c>
      <c r="D1750" s="75">
        <v>0.06</v>
      </c>
      <c r="G1750" s="20"/>
      <c r="H1750" s="85"/>
      <c r="I1750" s="21"/>
      <c r="W1750" s="6"/>
      <c r="X1750" s="6"/>
      <c r="Y1750" s="6"/>
      <c r="Z1750" s="6"/>
      <c r="AI1750" s="20"/>
      <c r="AJ1750" s="20"/>
      <c r="AK1750" s="21"/>
    </row>
    <row r="1751" spans="1:37">
      <c r="A1751" s="70">
        <f t="shared" si="307"/>
        <v>1.0000000000000009E-3</v>
      </c>
      <c r="B1751" s="5">
        <v>-0.36499999999999999</v>
      </c>
      <c r="C1751" s="75">
        <v>4.46</v>
      </c>
      <c r="D1751" s="75">
        <v>0.05</v>
      </c>
      <c r="G1751" s="20"/>
      <c r="H1751" s="85"/>
      <c r="I1751" s="21"/>
      <c r="W1751" s="6"/>
      <c r="X1751" s="6"/>
      <c r="Y1751" s="6"/>
      <c r="Z1751" s="6"/>
      <c r="AI1751" s="20"/>
      <c r="AJ1751" s="20"/>
      <c r="AK1751" s="21"/>
    </row>
    <row r="1752" spans="1:37">
      <c r="A1752" s="70">
        <f t="shared" si="307"/>
        <v>1.0000000000000009E-3</v>
      </c>
      <c r="B1752" s="5">
        <v>-0.36399999999999999</v>
      </c>
      <c r="C1752" s="75">
        <v>4.3600000000000003</v>
      </c>
      <c r="D1752" s="75">
        <v>0.04</v>
      </c>
      <c r="G1752" s="20"/>
      <c r="H1752" s="85"/>
      <c r="I1752" s="21"/>
      <c r="W1752" s="6"/>
      <c r="X1752" s="6"/>
      <c r="Y1752" s="6"/>
      <c r="Z1752" s="6"/>
      <c r="AI1752" s="20"/>
      <c r="AJ1752" s="20"/>
      <c r="AK1752" s="21"/>
    </row>
    <row r="1753" spans="1:37">
      <c r="A1753" s="70">
        <f t="shared" si="307"/>
        <v>1.0000000000000009E-3</v>
      </c>
      <c r="B1753" s="5">
        <v>-0.36299999999999999</v>
      </c>
      <c r="C1753" s="75">
        <v>4.53</v>
      </c>
      <c r="D1753" s="75">
        <v>0.05</v>
      </c>
      <c r="G1753" s="20"/>
      <c r="H1753" s="85"/>
      <c r="I1753" s="21"/>
      <c r="W1753" s="6"/>
      <c r="X1753" s="6"/>
      <c r="Y1753" s="6"/>
      <c r="Z1753" s="6"/>
      <c r="AI1753" s="20"/>
      <c r="AJ1753" s="20"/>
      <c r="AK1753" s="21"/>
    </row>
    <row r="1754" spans="1:37">
      <c r="A1754" s="70">
        <f t="shared" si="307"/>
        <v>1.0000000000000009E-3</v>
      </c>
      <c r="B1754" s="5">
        <v>-0.36199999999999999</v>
      </c>
      <c r="C1754" s="75">
        <v>4.5</v>
      </c>
      <c r="D1754" s="75">
        <v>0.04</v>
      </c>
      <c r="G1754" s="20"/>
      <c r="H1754" s="85"/>
      <c r="I1754" s="21"/>
      <c r="W1754" s="6"/>
      <c r="X1754" s="6"/>
      <c r="Y1754" s="6"/>
      <c r="Z1754" s="6"/>
      <c r="AI1754" s="20"/>
      <c r="AJ1754" s="20"/>
      <c r="AK1754" s="21"/>
    </row>
    <row r="1755" spans="1:37">
      <c r="A1755" s="70">
        <f t="shared" si="307"/>
        <v>1.0000000000000009E-3</v>
      </c>
      <c r="B1755" s="5">
        <v>-0.36099999999999999</v>
      </c>
      <c r="C1755" s="75">
        <v>4.5</v>
      </c>
      <c r="D1755" s="75">
        <v>0.06</v>
      </c>
      <c r="G1755" s="20"/>
      <c r="H1755" s="85"/>
      <c r="I1755" s="21"/>
      <c r="W1755" s="6"/>
      <c r="X1755" s="6"/>
      <c r="Y1755" s="6"/>
      <c r="Z1755" s="6"/>
      <c r="AI1755" s="20"/>
      <c r="AJ1755" s="20"/>
      <c r="AK1755" s="21"/>
    </row>
    <row r="1756" spans="1:37">
      <c r="A1756" s="70">
        <f t="shared" si="307"/>
        <v>1.0000000000000009E-3</v>
      </c>
      <c r="B1756" s="5">
        <v>-0.36</v>
      </c>
      <c r="C1756" s="75">
        <v>4.54</v>
      </c>
      <c r="D1756" s="75">
        <v>0.04</v>
      </c>
      <c r="G1756" s="20"/>
      <c r="H1756" s="85"/>
      <c r="I1756" s="21"/>
      <c r="W1756" s="6"/>
      <c r="X1756" s="6"/>
      <c r="Y1756" s="6"/>
      <c r="Z1756" s="6"/>
      <c r="AI1756" s="20"/>
      <c r="AJ1756" s="20"/>
      <c r="AK1756" s="21"/>
    </row>
    <row r="1757" spans="1:37">
      <c r="A1757" s="70">
        <f t="shared" si="307"/>
        <v>1.0000000000000009E-3</v>
      </c>
      <c r="B1757" s="5">
        <v>-0.35899999999999999</v>
      </c>
      <c r="C1757" s="75">
        <v>4.49</v>
      </c>
      <c r="D1757" s="75">
        <v>0.08</v>
      </c>
      <c r="G1757" s="20"/>
      <c r="H1757" s="85"/>
      <c r="I1757" s="21"/>
      <c r="W1757" s="6"/>
      <c r="X1757" s="6"/>
      <c r="Y1757" s="6"/>
      <c r="Z1757" s="6"/>
      <c r="AI1757" s="20"/>
      <c r="AJ1757" s="20"/>
      <c r="AK1757" s="21"/>
    </row>
    <row r="1758" spans="1:37">
      <c r="A1758" s="70">
        <f t="shared" si="307"/>
        <v>1.0000000000000009E-3</v>
      </c>
      <c r="B1758" s="5">
        <v>-0.35799999999999998</v>
      </c>
      <c r="C1758" s="75">
        <v>4.58</v>
      </c>
      <c r="D1758" s="75">
        <v>0.04</v>
      </c>
      <c r="G1758" s="20"/>
      <c r="H1758" s="85"/>
      <c r="I1758" s="21"/>
      <c r="W1758" s="6"/>
      <c r="X1758" s="6"/>
      <c r="Y1758" s="6"/>
      <c r="Z1758" s="6"/>
      <c r="AI1758" s="20"/>
      <c r="AJ1758" s="20"/>
      <c r="AK1758" s="21"/>
    </row>
    <row r="1759" spans="1:37">
      <c r="A1759" s="70">
        <f t="shared" si="307"/>
        <v>1.0000000000000009E-3</v>
      </c>
      <c r="B1759" s="5">
        <v>-0.35699999999999998</v>
      </c>
      <c r="C1759" s="75">
        <v>4.55</v>
      </c>
      <c r="D1759" s="75">
        <v>7.0000000000000007E-2</v>
      </c>
      <c r="G1759" s="20"/>
      <c r="H1759" s="85"/>
      <c r="I1759" s="21"/>
      <c r="W1759" s="6"/>
      <c r="X1759" s="6"/>
      <c r="Y1759" s="6"/>
      <c r="Z1759" s="6"/>
      <c r="AI1759" s="20"/>
      <c r="AJ1759" s="20"/>
      <c r="AK1759" s="21"/>
    </row>
    <row r="1760" spans="1:37">
      <c r="A1760" s="70">
        <f t="shared" si="307"/>
        <v>1.0000000000000009E-3</v>
      </c>
      <c r="B1760" s="5">
        <v>-0.35599999999999998</v>
      </c>
      <c r="C1760" s="75">
        <v>4.46</v>
      </c>
      <c r="D1760" s="75">
        <v>7.0000000000000007E-2</v>
      </c>
      <c r="G1760" s="20"/>
      <c r="H1760" s="85"/>
      <c r="I1760" s="21"/>
      <c r="W1760" s="6"/>
      <c r="X1760" s="6"/>
      <c r="Y1760" s="6"/>
      <c r="Z1760" s="6"/>
      <c r="AI1760" s="20"/>
      <c r="AJ1760" s="20"/>
      <c r="AK1760" s="21"/>
    </row>
    <row r="1761" spans="1:37">
      <c r="A1761" s="70">
        <f t="shared" si="307"/>
        <v>1.0000000000000009E-3</v>
      </c>
      <c r="B1761" s="5">
        <v>-0.35499999999999998</v>
      </c>
      <c r="C1761" s="75">
        <v>4.59</v>
      </c>
      <c r="D1761" s="75">
        <v>0.04</v>
      </c>
      <c r="G1761" s="20"/>
      <c r="H1761" s="85"/>
      <c r="I1761" s="21"/>
      <c r="W1761" s="6"/>
      <c r="X1761" s="6"/>
      <c r="Y1761" s="6"/>
      <c r="Z1761" s="6"/>
      <c r="AI1761" s="20"/>
      <c r="AJ1761" s="20"/>
      <c r="AK1761" s="21"/>
    </row>
    <row r="1762" spans="1:37">
      <c r="A1762" s="70">
        <f t="shared" si="307"/>
        <v>1.0000000000000009E-3</v>
      </c>
      <c r="B1762" s="5">
        <v>-0.35399999999999998</v>
      </c>
      <c r="C1762" s="75">
        <v>4.4000000000000004</v>
      </c>
      <c r="D1762" s="75">
        <v>0.06</v>
      </c>
      <c r="G1762" s="20"/>
      <c r="H1762" s="85"/>
      <c r="I1762" s="21"/>
      <c r="W1762" s="6"/>
      <c r="X1762" s="6"/>
      <c r="Y1762" s="6"/>
      <c r="Z1762" s="6"/>
      <c r="AI1762" s="20"/>
      <c r="AJ1762" s="20"/>
      <c r="AK1762" s="21"/>
    </row>
    <row r="1763" spans="1:37">
      <c r="A1763" s="70">
        <f t="shared" si="307"/>
        <v>1.0000000000000009E-3</v>
      </c>
      <c r="B1763" s="5">
        <v>-0.35299999999999998</v>
      </c>
      <c r="C1763" s="75">
        <v>4.47</v>
      </c>
      <c r="D1763" s="75">
        <v>0.05</v>
      </c>
      <c r="G1763" s="20"/>
      <c r="H1763" s="85"/>
      <c r="I1763" s="21"/>
      <c r="W1763" s="6"/>
      <c r="X1763" s="6"/>
      <c r="Y1763" s="6"/>
      <c r="Z1763" s="6"/>
      <c r="AI1763" s="20"/>
      <c r="AJ1763" s="20"/>
      <c r="AK1763" s="21"/>
    </row>
    <row r="1764" spans="1:37">
      <c r="A1764" s="70">
        <f t="shared" si="307"/>
        <v>1.0000000000000009E-3</v>
      </c>
      <c r="B1764" s="5">
        <v>-0.35199999999999998</v>
      </c>
      <c r="C1764" s="75">
        <v>4.47</v>
      </c>
      <c r="D1764" s="75">
        <v>0.09</v>
      </c>
      <c r="G1764" s="20"/>
      <c r="H1764" s="85"/>
      <c r="I1764" s="21"/>
      <c r="W1764" s="6"/>
      <c r="X1764" s="6"/>
      <c r="Y1764" s="6"/>
      <c r="Z1764" s="6"/>
      <c r="AI1764" s="20"/>
      <c r="AJ1764" s="20"/>
      <c r="AK1764" s="21"/>
    </row>
    <row r="1765" spans="1:37">
      <c r="A1765" s="70">
        <f t="shared" si="307"/>
        <v>1.0000000000000009E-3</v>
      </c>
      <c r="B1765" s="5">
        <v>-0.35099999999999998</v>
      </c>
      <c r="C1765" s="75">
        <v>4.6399999999999997</v>
      </c>
      <c r="D1765" s="75">
        <v>0.05</v>
      </c>
      <c r="G1765" s="20"/>
      <c r="H1765" s="85"/>
      <c r="I1765" s="21"/>
      <c r="W1765" s="6"/>
      <c r="X1765" s="6"/>
      <c r="Y1765" s="6"/>
      <c r="Z1765" s="6"/>
      <c r="AI1765" s="20"/>
      <c r="AJ1765" s="20"/>
      <c r="AK1765" s="21"/>
    </row>
    <row r="1766" spans="1:37">
      <c r="A1766" s="70">
        <f t="shared" si="307"/>
        <v>1.0000000000000009E-3</v>
      </c>
      <c r="B1766" s="5">
        <v>-0.35</v>
      </c>
      <c r="C1766" s="75">
        <v>4.67</v>
      </c>
      <c r="D1766" s="75">
        <v>0.05</v>
      </c>
      <c r="G1766" s="20"/>
      <c r="H1766" s="85"/>
      <c r="I1766" s="21"/>
      <c r="W1766" s="6"/>
      <c r="X1766" s="6"/>
      <c r="Y1766" s="6"/>
      <c r="Z1766" s="6"/>
      <c r="AI1766" s="20"/>
      <c r="AJ1766" s="20"/>
      <c r="AK1766" s="21"/>
    </row>
    <row r="1767" spans="1:37">
      <c r="A1767" s="70">
        <f t="shared" si="307"/>
        <v>1.0000000000000009E-3</v>
      </c>
      <c r="B1767" s="5">
        <v>-0.34899999999999998</v>
      </c>
      <c r="C1767" s="75">
        <v>4.62</v>
      </c>
      <c r="D1767" s="75">
        <v>0.04</v>
      </c>
      <c r="G1767" s="20"/>
      <c r="H1767" s="85"/>
      <c r="I1767" s="21"/>
      <c r="W1767" s="6"/>
      <c r="X1767" s="6"/>
      <c r="Y1767" s="6"/>
      <c r="Z1767" s="6"/>
      <c r="AI1767" s="20"/>
      <c r="AJ1767" s="20"/>
      <c r="AK1767" s="21"/>
    </row>
    <row r="1768" spans="1:37">
      <c r="A1768" s="70">
        <f t="shared" si="307"/>
        <v>1.0000000000000009E-3</v>
      </c>
      <c r="B1768" s="5">
        <v>-0.34799999999999998</v>
      </c>
      <c r="C1768" s="75">
        <v>4.49</v>
      </c>
      <c r="D1768" s="75">
        <v>0.1</v>
      </c>
      <c r="G1768" s="20"/>
      <c r="H1768" s="85"/>
      <c r="I1768" s="21"/>
      <c r="W1768" s="6"/>
      <c r="X1768" s="6"/>
      <c r="Y1768" s="6"/>
      <c r="Z1768" s="6"/>
      <c r="AI1768" s="20"/>
      <c r="AJ1768" s="20"/>
      <c r="AK1768" s="21"/>
    </row>
    <row r="1769" spans="1:37">
      <c r="A1769" s="70">
        <f t="shared" si="307"/>
        <v>1.0000000000000009E-3</v>
      </c>
      <c r="B1769" s="5">
        <v>-0.34699999999999998</v>
      </c>
      <c r="C1769" s="75">
        <v>4.53</v>
      </c>
      <c r="D1769" s="75">
        <v>7.0000000000000007E-2</v>
      </c>
      <c r="G1769" s="20"/>
      <c r="H1769" s="85"/>
      <c r="I1769" s="21"/>
      <c r="W1769" s="6"/>
      <c r="X1769" s="6"/>
      <c r="Y1769" s="6"/>
      <c r="Z1769" s="6"/>
      <c r="AI1769" s="20"/>
      <c r="AJ1769" s="20"/>
      <c r="AK1769" s="21"/>
    </row>
    <row r="1770" spans="1:37">
      <c r="A1770" s="70">
        <f t="shared" si="307"/>
        <v>1.0000000000000009E-3</v>
      </c>
      <c r="B1770" s="5">
        <v>-0.34599999999999997</v>
      </c>
      <c r="C1770" s="75">
        <v>4.68</v>
      </c>
      <c r="D1770" s="75">
        <v>0.06</v>
      </c>
      <c r="G1770" s="20"/>
      <c r="H1770" s="85"/>
      <c r="I1770" s="21"/>
      <c r="W1770" s="6"/>
      <c r="X1770" s="6"/>
      <c r="Y1770" s="6"/>
      <c r="Z1770" s="6"/>
      <c r="AI1770" s="20"/>
      <c r="AJ1770" s="20"/>
      <c r="AK1770" s="21"/>
    </row>
    <row r="1771" spans="1:37">
      <c r="A1771" s="70">
        <f t="shared" si="307"/>
        <v>1.0000000000000009E-3</v>
      </c>
      <c r="B1771" s="5">
        <v>-0.34499999999999997</v>
      </c>
      <c r="C1771" s="75">
        <v>4.79</v>
      </c>
      <c r="D1771" s="75">
        <v>0.05</v>
      </c>
      <c r="G1771" s="20"/>
      <c r="H1771" s="85"/>
      <c r="I1771" s="21"/>
      <c r="W1771" s="6"/>
      <c r="X1771" s="6"/>
      <c r="Y1771" s="6"/>
      <c r="Z1771" s="6"/>
      <c r="AI1771" s="20"/>
      <c r="AJ1771" s="20"/>
      <c r="AK1771" s="21"/>
    </row>
    <row r="1772" spans="1:37">
      <c r="A1772" s="70">
        <f t="shared" si="307"/>
        <v>1.0000000000000009E-3</v>
      </c>
      <c r="B1772" s="5">
        <v>-0.34399999999999997</v>
      </c>
      <c r="C1772" s="75">
        <v>4.76</v>
      </c>
      <c r="D1772" s="75">
        <v>7.0000000000000007E-2</v>
      </c>
      <c r="G1772" s="20"/>
      <c r="H1772" s="85"/>
      <c r="I1772" s="21"/>
      <c r="W1772" s="6"/>
      <c r="X1772" s="6"/>
      <c r="Y1772" s="6"/>
      <c r="Z1772" s="6"/>
      <c r="AI1772" s="20"/>
      <c r="AJ1772" s="20"/>
      <c r="AK1772" s="21"/>
    </row>
    <row r="1773" spans="1:37">
      <c r="A1773" s="70">
        <f t="shared" si="307"/>
        <v>9.9999999999994538E-4</v>
      </c>
      <c r="B1773" s="5">
        <v>-0.34300000000000003</v>
      </c>
      <c r="C1773" s="75">
        <v>4.8</v>
      </c>
      <c r="D1773" s="75">
        <v>7.0000000000000007E-2</v>
      </c>
      <c r="G1773" s="20"/>
      <c r="H1773" s="85"/>
      <c r="I1773" s="21"/>
      <c r="W1773" s="6"/>
      <c r="X1773" s="6"/>
      <c r="Y1773" s="6"/>
      <c r="Z1773" s="6"/>
      <c r="AI1773" s="20"/>
      <c r="AJ1773" s="20"/>
      <c r="AK1773" s="21"/>
    </row>
    <row r="1774" spans="1:37">
      <c r="A1774" s="70">
        <f t="shared" si="307"/>
        <v>1.0000000000000009E-3</v>
      </c>
      <c r="B1774" s="5">
        <v>-0.34200000000000003</v>
      </c>
      <c r="C1774" s="75">
        <v>4.83</v>
      </c>
      <c r="D1774" s="75">
        <v>0.05</v>
      </c>
      <c r="G1774" s="20"/>
      <c r="H1774" s="85"/>
      <c r="I1774" s="21"/>
      <c r="W1774" s="6"/>
      <c r="X1774" s="6"/>
      <c r="Y1774" s="6"/>
      <c r="Z1774" s="6"/>
      <c r="AI1774" s="20"/>
      <c r="AJ1774" s="20"/>
      <c r="AK1774" s="21"/>
    </row>
    <row r="1775" spans="1:37">
      <c r="A1775" s="70">
        <f t="shared" si="307"/>
        <v>1.0000000000000009E-3</v>
      </c>
      <c r="B1775" s="5">
        <v>-0.34100000000000003</v>
      </c>
      <c r="C1775" s="75">
        <v>4.84</v>
      </c>
      <c r="D1775" s="75">
        <v>0.06</v>
      </c>
      <c r="G1775" s="20"/>
      <c r="H1775" s="85"/>
      <c r="I1775" s="21"/>
      <c r="W1775" s="6"/>
      <c r="X1775" s="6"/>
      <c r="Y1775" s="6"/>
      <c r="Z1775" s="6"/>
      <c r="AI1775" s="20"/>
      <c r="AJ1775" s="20"/>
      <c r="AK1775" s="21"/>
    </row>
    <row r="1776" spans="1:37">
      <c r="A1776" s="70">
        <f t="shared" si="307"/>
        <v>1.0000000000000009E-3</v>
      </c>
      <c r="B1776" s="5">
        <v>-0.34</v>
      </c>
      <c r="C1776" s="75">
        <v>4.5999999999999996</v>
      </c>
      <c r="D1776" s="75">
        <v>0.06</v>
      </c>
      <c r="G1776" s="20"/>
      <c r="H1776" s="85"/>
      <c r="I1776" s="21"/>
      <c r="W1776" s="6"/>
      <c r="X1776" s="6"/>
      <c r="Y1776" s="6"/>
      <c r="Z1776" s="6"/>
      <c r="AI1776" s="20"/>
      <c r="AJ1776" s="20"/>
      <c r="AK1776" s="21"/>
    </row>
    <row r="1777" spans="1:37">
      <c r="A1777" s="70">
        <f t="shared" si="307"/>
        <v>1.0000000000000009E-3</v>
      </c>
      <c r="B1777" s="5">
        <v>-0.33900000000000002</v>
      </c>
      <c r="C1777" s="75">
        <v>4.42</v>
      </c>
      <c r="D1777" s="75">
        <v>7.0000000000000007E-2</v>
      </c>
      <c r="G1777" s="20"/>
      <c r="H1777" s="85"/>
      <c r="I1777" s="21"/>
      <c r="W1777" s="6"/>
      <c r="X1777" s="6"/>
      <c r="Y1777" s="6"/>
      <c r="Z1777" s="6"/>
      <c r="AI1777" s="20"/>
      <c r="AJ1777" s="20"/>
      <c r="AK1777" s="21"/>
    </row>
    <row r="1778" spans="1:37">
      <c r="A1778" s="70">
        <f t="shared" si="307"/>
        <v>1.0000000000000009E-3</v>
      </c>
      <c r="B1778" s="5">
        <v>-0.33800000000000002</v>
      </c>
      <c r="C1778" s="75">
        <v>4.17</v>
      </c>
      <c r="D1778" s="75">
        <v>7.0000000000000007E-2</v>
      </c>
      <c r="G1778" s="20"/>
      <c r="H1778" s="85"/>
      <c r="I1778" s="21"/>
      <c r="W1778" s="6"/>
      <c r="X1778" s="6"/>
      <c r="Y1778" s="6"/>
      <c r="Z1778" s="6"/>
      <c r="AI1778" s="20"/>
      <c r="AJ1778" s="20"/>
      <c r="AK1778" s="21"/>
    </row>
    <row r="1779" spans="1:37">
      <c r="A1779" s="70">
        <f t="shared" si="307"/>
        <v>1.0000000000000009E-3</v>
      </c>
      <c r="B1779" s="5">
        <v>-0.33700000000000002</v>
      </c>
      <c r="C1779" s="75">
        <v>4.2300000000000004</v>
      </c>
      <c r="D1779" s="75">
        <v>0.08</v>
      </c>
      <c r="G1779" s="20"/>
      <c r="H1779" s="85"/>
      <c r="I1779" s="21"/>
      <c r="W1779" s="6"/>
      <c r="X1779" s="6"/>
      <c r="Y1779" s="6"/>
      <c r="Z1779" s="6"/>
      <c r="AI1779" s="20"/>
      <c r="AJ1779" s="20"/>
      <c r="AK1779" s="21"/>
    </row>
    <row r="1780" spans="1:37">
      <c r="A1780" s="70">
        <f t="shared" si="307"/>
        <v>1.0000000000000009E-3</v>
      </c>
      <c r="B1780" s="5">
        <v>-0.33600000000000002</v>
      </c>
      <c r="C1780" s="75">
        <v>4.08</v>
      </c>
      <c r="D1780" s="75">
        <v>0.08</v>
      </c>
      <c r="G1780" s="20"/>
      <c r="H1780" s="85"/>
      <c r="I1780" s="21"/>
      <c r="W1780" s="6"/>
      <c r="X1780" s="6"/>
      <c r="Y1780" s="6"/>
      <c r="Z1780" s="6"/>
      <c r="AI1780" s="20"/>
      <c r="AJ1780" s="20"/>
      <c r="AK1780" s="21"/>
    </row>
    <row r="1781" spans="1:37">
      <c r="A1781" s="70">
        <f t="shared" si="307"/>
        <v>1.0000000000000009E-3</v>
      </c>
      <c r="B1781" s="5">
        <v>-0.33500000000000002</v>
      </c>
      <c r="C1781" s="75">
        <v>3.75</v>
      </c>
      <c r="D1781" s="75">
        <v>0.08</v>
      </c>
      <c r="G1781" s="20"/>
      <c r="H1781" s="85"/>
      <c r="I1781" s="21"/>
      <c r="W1781" s="6"/>
      <c r="X1781" s="6"/>
      <c r="Y1781" s="6"/>
      <c r="Z1781" s="6"/>
      <c r="AI1781" s="20"/>
      <c r="AJ1781" s="20"/>
      <c r="AK1781" s="21"/>
    </row>
    <row r="1782" spans="1:37">
      <c r="A1782" s="70">
        <f t="shared" si="307"/>
        <v>1.0000000000000009E-3</v>
      </c>
      <c r="B1782" s="5">
        <v>-0.33400000000000002</v>
      </c>
      <c r="C1782" s="75">
        <v>3.51</v>
      </c>
      <c r="D1782" s="75">
        <v>0.08</v>
      </c>
      <c r="G1782" s="20"/>
      <c r="H1782" s="85"/>
      <c r="I1782" s="21"/>
      <c r="W1782" s="6"/>
      <c r="X1782" s="6"/>
      <c r="Y1782" s="6"/>
      <c r="Z1782" s="6"/>
      <c r="AI1782" s="20"/>
      <c r="AJ1782" s="20"/>
      <c r="AK1782" s="21"/>
    </row>
    <row r="1783" spans="1:37">
      <c r="A1783" s="70">
        <f t="shared" si="307"/>
        <v>1.0000000000000009E-3</v>
      </c>
      <c r="B1783" s="5">
        <v>-0.33300000000000002</v>
      </c>
      <c r="C1783" s="75">
        <v>3.38</v>
      </c>
      <c r="D1783" s="75">
        <v>7.0000000000000007E-2</v>
      </c>
      <c r="G1783" s="20"/>
      <c r="H1783" s="85"/>
      <c r="I1783" s="21"/>
      <c r="W1783" s="6"/>
      <c r="X1783" s="6"/>
      <c r="Y1783" s="6"/>
      <c r="Z1783" s="6"/>
      <c r="AI1783" s="20"/>
      <c r="AJ1783" s="20"/>
      <c r="AK1783" s="21"/>
    </row>
    <row r="1784" spans="1:37">
      <c r="A1784" s="70">
        <f t="shared" si="307"/>
        <v>1.0000000000000009E-3</v>
      </c>
      <c r="B1784" s="5">
        <v>-0.33200000000000002</v>
      </c>
      <c r="C1784" s="75">
        <v>3.39</v>
      </c>
      <c r="D1784" s="75">
        <v>0.08</v>
      </c>
      <c r="G1784" s="20"/>
      <c r="H1784" s="85"/>
      <c r="I1784" s="21"/>
      <c r="W1784" s="6"/>
      <c r="X1784" s="6"/>
      <c r="Y1784" s="6"/>
      <c r="Z1784" s="6"/>
      <c r="AI1784" s="20"/>
      <c r="AJ1784" s="20"/>
      <c r="AK1784" s="21"/>
    </row>
    <row r="1785" spans="1:37">
      <c r="A1785" s="70">
        <f t="shared" si="307"/>
        <v>1.0000000000000009E-3</v>
      </c>
      <c r="B1785" s="5">
        <v>-0.33100000000000002</v>
      </c>
      <c r="C1785" s="75">
        <v>3.29</v>
      </c>
      <c r="D1785" s="75">
        <v>0.06</v>
      </c>
      <c r="G1785" s="20"/>
      <c r="H1785" s="85"/>
      <c r="I1785" s="21"/>
      <c r="W1785" s="6"/>
      <c r="X1785" s="6"/>
      <c r="Y1785" s="6"/>
      <c r="Z1785" s="6"/>
      <c r="AI1785" s="20"/>
      <c r="AJ1785" s="20"/>
      <c r="AK1785" s="21"/>
    </row>
    <row r="1786" spans="1:37">
      <c r="A1786" s="70">
        <f t="shared" si="307"/>
        <v>1.0000000000000009E-3</v>
      </c>
      <c r="B1786" s="5">
        <v>-0.33</v>
      </c>
      <c r="C1786" s="75">
        <v>3.3</v>
      </c>
      <c r="D1786" s="75">
        <v>0.04</v>
      </c>
      <c r="G1786" s="20"/>
      <c r="H1786" s="85"/>
      <c r="I1786" s="21"/>
      <c r="W1786" s="6"/>
      <c r="X1786" s="6"/>
      <c r="Y1786" s="6"/>
      <c r="Z1786" s="6"/>
      <c r="AI1786" s="20"/>
      <c r="AJ1786" s="20"/>
      <c r="AK1786" s="21"/>
    </row>
    <row r="1787" spans="1:37">
      <c r="A1787" s="70">
        <f t="shared" si="307"/>
        <v>1.0000000000000009E-3</v>
      </c>
      <c r="B1787" s="5">
        <v>-0.32900000000000001</v>
      </c>
      <c r="C1787" s="75">
        <v>3.19</v>
      </c>
      <c r="D1787" s="75">
        <v>0.04</v>
      </c>
      <c r="G1787" s="20"/>
      <c r="H1787" s="85"/>
      <c r="I1787" s="21"/>
      <c r="W1787" s="6"/>
      <c r="X1787" s="6"/>
      <c r="Y1787" s="6"/>
      <c r="Z1787" s="6"/>
      <c r="AI1787" s="20"/>
      <c r="AJ1787" s="20"/>
      <c r="AK1787" s="21"/>
    </row>
    <row r="1788" spans="1:37">
      <c r="A1788" s="70">
        <f t="shared" si="307"/>
        <v>1.0000000000000009E-3</v>
      </c>
      <c r="B1788" s="5">
        <v>-0.32800000000000001</v>
      </c>
      <c r="C1788" s="75">
        <v>3.23</v>
      </c>
      <c r="D1788" s="75">
        <v>0.05</v>
      </c>
      <c r="G1788" s="20"/>
      <c r="H1788" s="85"/>
      <c r="I1788" s="21"/>
      <c r="W1788" s="6"/>
      <c r="X1788" s="6"/>
      <c r="Y1788" s="6"/>
      <c r="Z1788" s="6"/>
      <c r="AI1788" s="20"/>
      <c r="AJ1788" s="20"/>
      <c r="AK1788" s="21"/>
    </row>
    <row r="1789" spans="1:37">
      <c r="A1789" s="70">
        <f t="shared" si="307"/>
        <v>1.0000000000000009E-3</v>
      </c>
      <c r="B1789" s="5">
        <v>-0.32700000000000001</v>
      </c>
      <c r="C1789" s="75">
        <v>3.22</v>
      </c>
      <c r="D1789" s="75">
        <v>0.04</v>
      </c>
      <c r="G1789" s="20"/>
      <c r="H1789" s="85"/>
      <c r="I1789" s="21"/>
      <c r="W1789" s="6"/>
      <c r="X1789" s="6"/>
      <c r="Y1789" s="6"/>
      <c r="Z1789" s="6"/>
      <c r="AI1789" s="20"/>
      <c r="AJ1789" s="20"/>
      <c r="AK1789" s="21"/>
    </row>
    <row r="1790" spans="1:37">
      <c r="A1790" s="70">
        <f t="shared" si="307"/>
        <v>1.0000000000000009E-3</v>
      </c>
      <c r="B1790" s="5">
        <v>-0.32600000000000001</v>
      </c>
      <c r="C1790" s="75">
        <v>3.23</v>
      </c>
      <c r="D1790" s="75">
        <v>0.04</v>
      </c>
      <c r="G1790" s="20"/>
      <c r="H1790" s="85"/>
      <c r="I1790" s="21"/>
      <c r="W1790" s="6"/>
      <c r="X1790" s="6"/>
      <c r="Y1790" s="6"/>
      <c r="Z1790" s="6"/>
      <c r="AI1790" s="20"/>
      <c r="AJ1790" s="20"/>
      <c r="AK1790" s="21"/>
    </row>
    <row r="1791" spans="1:37">
      <c r="A1791" s="70">
        <f t="shared" si="307"/>
        <v>1.0000000000000009E-3</v>
      </c>
      <c r="B1791" s="5">
        <v>-0.32500000000000001</v>
      </c>
      <c r="C1791" s="75">
        <v>3.31</v>
      </c>
      <c r="D1791" s="75">
        <v>0.04</v>
      </c>
      <c r="G1791" s="20"/>
      <c r="H1791" s="85"/>
      <c r="I1791" s="21"/>
      <c r="W1791" s="6"/>
      <c r="X1791" s="6"/>
      <c r="Y1791" s="6"/>
      <c r="Z1791" s="6"/>
      <c r="AI1791" s="20"/>
      <c r="AJ1791" s="20"/>
      <c r="AK1791" s="21"/>
    </row>
    <row r="1792" spans="1:37">
      <c r="A1792" s="70">
        <f t="shared" si="307"/>
        <v>1.0000000000000009E-3</v>
      </c>
      <c r="B1792" s="5">
        <v>-0.32400000000000001</v>
      </c>
      <c r="C1792" s="75">
        <v>3.21</v>
      </c>
      <c r="D1792" s="75">
        <v>0.05</v>
      </c>
      <c r="G1792" s="20"/>
      <c r="H1792" s="85"/>
      <c r="I1792" s="21"/>
      <c r="W1792" s="6"/>
      <c r="X1792" s="6"/>
      <c r="Y1792" s="6"/>
      <c r="Z1792" s="6"/>
      <c r="AI1792" s="20"/>
      <c r="AJ1792" s="20"/>
      <c r="AK1792" s="21"/>
    </row>
    <row r="1793" spans="1:37">
      <c r="A1793" s="70">
        <f t="shared" si="307"/>
        <v>1.0000000000000009E-3</v>
      </c>
      <c r="B1793" s="5">
        <v>-0.32300000000000001</v>
      </c>
      <c r="C1793" s="75">
        <v>3.47</v>
      </c>
      <c r="D1793" s="75">
        <v>0.05</v>
      </c>
      <c r="G1793" s="20"/>
      <c r="H1793" s="85"/>
      <c r="I1793" s="21"/>
      <c r="W1793" s="6"/>
      <c r="X1793" s="6"/>
      <c r="Y1793" s="6"/>
      <c r="Z1793" s="6"/>
      <c r="AI1793" s="20"/>
      <c r="AJ1793" s="20"/>
      <c r="AK1793" s="21"/>
    </row>
    <row r="1794" spans="1:37">
      <c r="A1794" s="70">
        <f t="shared" si="307"/>
        <v>1.0000000000000009E-3</v>
      </c>
      <c r="B1794" s="5">
        <v>-0.32200000000000001</v>
      </c>
      <c r="C1794" s="75">
        <v>3.53</v>
      </c>
      <c r="D1794" s="75">
        <v>0.05</v>
      </c>
      <c r="G1794" s="20"/>
      <c r="H1794" s="85"/>
      <c r="I1794" s="21"/>
      <c r="W1794" s="6"/>
      <c r="X1794" s="6"/>
      <c r="Y1794" s="6"/>
      <c r="Z1794" s="6"/>
      <c r="AI1794" s="20"/>
      <c r="AJ1794" s="20"/>
      <c r="AK1794" s="21"/>
    </row>
    <row r="1795" spans="1:37">
      <c r="A1795" s="70">
        <f t="shared" si="307"/>
        <v>1.0000000000000009E-3</v>
      </c>
      <c r="B1795" s="5">
        <v>-0.32100000000000001</v>
      </c>
      <c r="C1795" s="75">
        <v>3.53</v>
      </c>
      <c r="D1795" s="75">
        <v>0.05</v>
      </c>
      <c r="G1795" s="20"/>
      <c r="H1795" s="85"/>
      <c r="I1795" s="21"/>
      <c r="W1795" s="6"/>
      <c r="X1795" s="6"/>
      <c r="Y1795" s="6"/>
      <c r="Z1795" s="6"/>
      <c r="AI1795" s="20"/>
      <c r="AJ1795" s="20"/>
      <c r="AK1795" s="21"/>
    </row>
    <row r="1796" spans="1:37">
      <c r="A1796" s="70">
        <f t="shared" ref="A1796:A1859" si="308">B1796-B1795</f>
        <v>1.0000000000000009E-3</v>
      </c>
      <c r="B1796" s="5">
        <v>-0.32</v>
      </c>
      <c r="C1796" s="75">
        <v>3.66</v>
      </c>
      <c r="D1796" s="75">
        <v>0.05</v>
      </c>
      <c r="G1796" s="20"/>
      <c r="H1796" s="85"/>
      <c r="I1796" s="21"/>
      <c r="W1796" s="6"/>
      <c r="X1796" s="6"/>
      <c r="Y1796" s="6"/>
      <c r="Z1796" s="6"/>
      <c r="AI1796" s="20"/>
      <c r="AJ1796" s="20"/>
      <c r="AK1796" s="21"/>
    </row>
    <row r="1797" spans="1:37">
      <c r="A1797" s="70">
        <f t="shared" si="308"/>
        <v>1.0000000000000009E-3</v>
      </c>
      <c r="B1797" s="5">
        <v>-0.31900000000000001</v>
      </c>
      <c r="C1797" s="75">
        <v>3.58</v>
      </c>
      <c r="D1797" s="75">
        <v>0.05</v>
      </c>
      <c r="G1797" s="20"/>
      <c r="H1797" s="85"/>
      <c r="I1797" s="21"/>
      <c r="W1797" s="6"/>
      <c r="X1797" s="6"/>
      <c r="Y1797" s="6"/>
      <c r="Z1797" s="6"/>
      <c r="AI1797" s="20"/>
      <c r="AJ1797" s="20"/>
      <c r="AK1797" s="21"/>
    </row>
    <row r="1798" spans="1:37">
      <c r="A1798" s="70">
        <f t="shared" si="308"/>
        <v>1.0000000000000009E-3</v>
      </c>
      <c r="B1798" s="5">
        <v>-0.318</v>
      </c>
      <c r="C1798" s="75">
        <v>3.76</v>
      </c>
      <c r="D1798" s="75">
        <v>0.04</v>
      </c>
      <c r="G1798" s="20"/>
      <c r="H1798" s="85"/>
      <c r="I1798" s="21"/>
      <c r="W1798" s="6"/>
      <c r="X1798" s="6"/>
      <c r="Y1798" s="6"/>
      <c r="Z1798" s="6"/>
      <c r="AI1798" s="20"/>
      <c r="AJ1798" s="20"/>
      <c r="AK1798" s="21"/>
    </row>
    <row r="1799" spans="1:37">
      <c r="A1799" s="70">
        <f t="shared" si="308"/>
        <v>1.0000000000000009E-3</v>
      </c>
      <c r="B1799" s="5">
        <v>-0.317</v>
      </c>
      <c r="C1799" s="75">
        <v>3.89</v>
      </c>
      <c r="D1799" s="75">
        <v>0.05</v>
      </c>
      <c r="G1799" s="20"/>
      <c r="H1799" s="85"/>
      <c r="I1799" s="21"/>
      <c r="W1799" s="6"/>
      <c r="X1799" s="6"/>
      <c r="Y1799" s="6"/>
      <c r="Z1799" s="6"/>
      <c r="AI1799" s="20"/>
      <c r="AJ1799" s="20"/>
      <c r="AK1799" s="21"/>
    </row>
    <row r="1800" spans="1:37">
      <c r="A1800" s="70">
        <f t="shared" si="308"/>
        <v>1.0000000000000009E-3</v>
      </c>
      <c r="B1800" s="5">
        <v>-0.316</v>
      </c>
      <c r="C1800" s="75">
        <v>3.69</v>
      </c>
      <c r="D1800" s="75">
        <v>7.0000000000000007E-2</v>
      </c>
      <c r="G1800" s="20"/>
      <c r="H1800" s="85"/>
      <c r="I1800" s="21"/>
      <c r="W1800" s="6"/>
      <c r="X1800" s="6"/>
      <c r="Y1800" s="6"/>
      <c r="Z1800" s="6"/>
      <c r="AI1800" s="20"/>
      <c r="AJ1800" s="20"/>
      <c r="AK1800" s="21"/>
    </row>
    <row r="1801" spans="1:37">
      <c r="A1801" s="70">
        <f t="shared" si="308"/>
        <v>1.0000000000000009E-3</v>
      </c>
      <c r="B1801" s="5">
        <v>-0.315</v>
      </c>
      <c r="C1801" s="75">
        <v>3.62</v>
      </c>
      <c r="D1801" s="75">
        <v>0.06</v>
      </c>
      <c r="G1801" s="20"/>
      <c r="H1801" s="85"/>
      <c r="I1801" s="21"/>
      <c r="W1801" s="6"/>
      <c r="X1801" s="6"/>
      <c r="Y1801" s="6"/>
      <c r="Z1801" s="6"/>
      <c r="AI1801" s="20"/>
      <c r="AJ1801" s="20"/>
      <c r="AK1801" s="21"/>
    </row>
    <row r="1802" spans="1:37">
      <c r="A1802" s="70">
        <f t="shared" si="308"/>
        <v>1.0000000000000009E-3</v>
      </c>
      <c r="B1802" s="5">
        <v>-0.314</v>
      </c>
      <c r="C1802" s="75">
        <v>3.77</v>
      </c>
      <c r="D1802" s="75">
        <v>0.06</v>
      </c>
      <c r="G1802" s="20"/>
      <c r="H1802" s="85"/>
      <c r="I1802" s="21"/>
      <c r="W1802" s="6"/>
      <c r="X1802" s="6"/>
      <c r="Y1802" s="6"/>
      <c r="Z1802" s="6"/>
      <c r="AI1802" s="20"/>
      <c r="AJ1802" s="20"/>
      <c r="AK1802" s="21"/>
    </row>
    <row r="1803" spans="1:37">
      <c r="A1803" s="70">
        <f t="shared" si="308"/>
        <v>1.0000000000000009E-3</v>
      </c>
      <c r="B1803" s="5">
        <v>-0.313</v>
      </c>
      <c r="C1803" s="75">
        <v>3.69</v>
      </c>
      <c r="D1803" s="75">
        <v>0.06</v>
      </c>
      <c r="G1803" s="20"/>
      <c r="H1803" s="85"/>
      <c r="I1803" s="21"/>
      <c r="W1803" s="6"/>
      <c r="X1803" s="6"/>
      <c r="Y1803" s="6"/>
      <c r="Z1803" s="6"/>
      <c r="AI1803" s="20"/>
      <c r="AJ1803" s="20"/>
      <c r="AK1803" s="21"/>
    </row>
    <row r="1804" spans="1:37">
      <c r="A1804" s="70">
        <f t="shared" si="308"/>
        <v>1.0000000000000009E-3</v>
      </c>
      <c r="B1804" s="5">
        <v>-0.312</v>
      </c>
      <c r="C1804" s="75">
        <v>3.79</v>
      </c>
      <c r="D1804" s="75">
        <v>0.05</v>
      </c>
      <c r="G1804" s="20"/>
      <c r="H1804" s="85"/>
      <c r="I1804" s="21"/>
      <c r="W1804" s="6"/>
      <c r="X1804" s="6"/>
      <c r="Y1804" s="6"/>
      <c r="Z1804" s="6"/>
      <c r="AI1804" s="20"/>
      <c r="AJ1804" s="20"/>
      <c r="AK1804" s="21"/>
    </row>
    <row r="1805" spans="1:37">
      <c r="A1805" s="70">
        <f t="shared" si="308"/>
        <v>1.0000000000000009E-3</v>
      </c>
      <c r="B1805" s="5">
        <v>-0.311</v>
      </c>
      <c r="C1805" s="75">
        <v>3.7</v>
      </c>
      <c r="D1805" s="75">
        <v>0.04</v>
      </c>
      <c r="G1805" s="20"/>
      <c r="H1805" s="85"/>
      <c r="I1805" s="21"/>
      <c r="W1805" s="6"/>
      <c r="X1805" s="6"/>
      <c r="Y1805" s="6"/>
      <c r="Z1805" s="6"/>
      <c r="AI1805" s="20"/>
      <c r="AJ1805" s="20"/>
      <c r="AK1805" s="21"/>
    </row>
    <row r="1806" spans="1:37">
      <c r="A1806" s="70">
        <f t="shared" si="308"/>
        <v>1.0000000000000009E-3</v>
      </c>
      <c r="B1806" s="5">
        <v>-0.31</v>
      </c>
      <c r="C1806" s="75">
        <v>3.8</v>
      </c>
      <c r="D1806" s="75">
        <v>0.06</v>
      </c>
      <c r="G1806" s="20"/>
      <c r="H1806" s="85"/>
      <c r="I1806" s="21"/>
      <c r="W1806" s="6"/>
      <c r="X1806" s="6"/>
      <c r="Y1806" s="6"/>
      <c r="Z1806" s="6"/>
      <c r="AI1806" s="20"/>
      <c r="AJ1806" s="20"/>
      <c r="AK1806" s="21"/>
    </row>
    <row r="1807" spans="1:37">
      <c r="A1807" s="70">
        <f t="shared" si="308"/>
        <v>1.0000000000000009E-3</v>
      </c>
      <c r="B1807" s="5">
        <v>-0.309</v>
      </c>
      <c r="C1807" s="75">
        <v>3.86</v>
      </c>
      <c r="D1807" s="75">
        <v>0.06</v>
      </c>
      <c r="G1807" s="20"/>
      <c r="H1807" s="85"/>
      <c r="I1807" s="21"/>
      <c r="W1807" s="6"/>
      <c r="X1807" s="6"/>
      <c r="Y1807" s="6"/>
      <c r="Z1807" s="6"/>
      <c r="AI1807" s="20"/>
      <c r="AJ1807" s="20"/>
      <c r="AK1807" s="21"/>
    </row>
    <row r="1808" spans="1:37">
      <c r="A1808" s="70">
        <f t="shared" si="308"/>
        <v>1.0000000000000009E-3</v>
      </c>
      <c r="B1808" s="5">
        <v>-0.308</v>
      </c>
      <c r="C1808" s="75">
        <v>3.85</v>
      </c>
      <c r="D1808" s="75">
        <v>0.04</v>
      </c>
      <c r="G1808" s="20"/>
      <c r="H1808" s="85"/>
      <c r="I1808" s="21"/>
      <c r="W1808" s="6"/>
      <c r="X1808" s="6"/>
      <c r="Y1808" s="6"/>
      <c r="Z1808" s="6"/>
      <c r="AI1808" s="20"/>
      <c r="AJ1808" s="20"/>
      <c r="AK1808" s="21"/>
    </row>
    <row r="1809" spans="1:37">
      <c r="A1809" s="70">
        <f t="shared" si="308"/>
        <v>1.0000000000000009E-3</v>
      </c>
      <c r="B1809" s="5">
        <v>-0.307</v>
      </c>
      <c r="C1809" s="75">
        <v>4</v>
      </c>
      <c r="D1809" s="75">
        <v>0.04</v>
      </c>
      <c r="G1809" s="20"/>
      <c r="H1809" s="85"/>
      <c r="I1809" s="21"/>
      <c r="W1809" s="6"/>
      <c r="X1809" s="6"/>
      <c r="Y1809" s="6"/>
      <c r="Z1809" s="6"/>
      <c r="AI1809" s="20"/>
      <c r="AJ1809" s="20"/>
      <c r="AK1809" s="21"/>
    </row>
    <row r="1810" spans="1:37">
      <c r="A1810" s="70">
        <f t="shared" si="308"/>
        <v>1.0000000000000009E-3</v>
      </c>
      <c r="B1810" s="5">
        <v>-0.30599999999999999</v>
      </c>
      <c r="C1810" s="75">
        <v>4.05</v>
      </c>
      <c r="D1810" s="75">
        <v>0.06</v>
      </c>
      <c r="G1810" s="20"/>
      <c r="H1810" s="85"/>
      <c r="I1810" s="21"/>
      <c r="W1810" s="6"/>
      <c r="X1810" s="6"/>
      <c r="Y1810" s="6"/>
      <c r="Z1810" s="6"/>
      <c r="AI1810" s="20"/>
      <c r="AJ1810" s="20"/>
      <c r="AK1810" s="21"/>
    </row>
    <row r="1811" spans="1:37">
      <c r="A1811" s="70">
        <f t="shared" si="308"/>
        <v>1.0000000000000009E-3</v>
      </c>
      <c r="B1811" s="5">
        <v>-0.30499999999999999</v>
      </c>
      <c r="C1811" s="75">
        <v>4.07</v>
      </c>
      <c r="D1811" s="75">
        <v>7.0000000000000007E-2</v>
      </c>
      <c r="G1811" s="20"/>
      <c r="H1811" s="85"/>
      <c r="I1811" s="21"/>
      <c r="W1811" s="6"/>
      <c r="X1811" s="6"/>
      <c r="Y1811" s="6"/>
      <c r="Z1811" s="6"/>
      <c r="AI1811" s="20"/>
      <c r="AJ1811" s="20"/>
      <c r="AK1811" s="21"/>
    </row>
    <row r="1812" spans="1:37">
      <c r="A1812" s="70">
        <f t="shared" si="308"/>
        <v>1.0000000000000009E-3</v>
      </c>
      <c r="B1812" s="5">
        <v>-0.30399999999999999</v>
      </c>
      <c r="C1812" s="75">
        <v>4.07</v>
      </c>
      <c r="D1812" s="75">
        <v>0.04</v>
      </c>
      <c r="G1812" s="20"/>
      <c r="H1812" s="85"/>
      <c r="I1812" s="21"/>
      <c r="W1812" s="6"/>
      <c r="X1812" s="6"/>
      <c r="Y1812" s="6"/>
      <c r="Z1812" s="6"/>
      <c r="AI1812" s="20"/>
      <c r="AJ1812" s="20"/>
      <c r="AK1812" s="21"/>
    </row>
    <row r="1813" spans="1:37">
      <c r="A1813" s="70">
        <f t="shared" si="308"/>
        <v>1.0000000000000009E-3</v>
      </c>
      <c r="B1813" s="5">
        <v>-0.30299999999999999</v>
      </c>
      <c r="C1813" s="75">
        <v>4</v>
      </c>
      <c r="D1813" s="75">
        <v>0.06</v>
      </c>
      <c r="G1813" s="20"/>
      <c r="H1813" s="85"/>
      <c r="I1813" s="21"/>
      <c r="W1813" s="6"/>
      <c r="X1813" s="6"/>
      <c r="Y1813" s="6"/>
      <c r="Z1813" s="6"/>
      <c r="AI1813" s="20"/>
      <c r="AJ1813" s="20"/>
      <c r="AK1813" s="21"/>
    </row>
    <row r="1814" spans="1:37">
      <c r="A1814" s="70">
        <f t="shared" si="308"/>
        <v>1.0000000000000009E-3</v>
      </c>
      <c r="B1814" s="5">
        <v>-0.30199999999999999</v>
      </c>
      <c r="C1814" s="75">
        <v>4.0599999999999996</v>
      </c>
      <c r="D1814" s="75">
        <v>7.0000000000000007E-2</v>
      </c>
      <c r="G1814" s="20"/>
      <c r="H1814" s="85"/>
      <c r="I1814" s="21"/>
      <c r="W1814" s="6"/>
      <c r="X1814" s="6"/>
      <c r="Y1814" s="6"/>
      <c r="Z1814" s="6"/>
      <c r="AI1814" s="20"/>
      <c r="AJ1814" s="20"/>
      <c r="AK1814" s="21"/>
    </row>
    <row r="1815" spans="1:37">
      <c r="A1815" s="70">
        <f t="shared" si="308"/>
        <v>1.0000000000000009E-3</v>
      </c>
      <c r="B1815" s="5">
        <v>-0.30099999999999999</v>
      </c>
      <c r="C1815" s="75">
        <v>4.0599999999999996</v>
      </c>
      <c r="D1815" s="75">
        <v>7.0000000000000007E-2</v>
      </c>
      <c r="G1815" s="20"/>
      <c r="H1815" s="85"/>
      <c r="I1815" s="21"/>
      <c r="W1815" s="6"/>
      <c r="X1815" s="6"/>
      <c r="Y1815" s="6"/>
      <c r="Z1815" s="6"/>
      <c r="AI1815" s="20"/>
      <c r="AJ1815" s="20"/>
      <c r="AK1815" s="21"/>
    </row>
    <row r="1816" spans="1:37">
      <c r="A1816" s="70">
        <f t="shared" si="308"/>
        <v>1.0000000000000009E-3</v>
      </c>
      <c r="B1816" s="5">
        <v>-0.3</v>
      </c>
      <c r="C1816" s="75">
        <v>4.0199999999999996</v>
      </c>
      <c r="D1816" s="75">
        <v>7.0000000000000007E-2</v>
      </c>
      <c r="G1816" s="20"/>
      <c r="H1816" s="85"/>
      <c r="I1816" s="21"/>
      <c r="W1816" s="6"/>
      <c r="X1816" s="6"/>
      <c r="Y1816" s="6"/>
      <c r="Z1816" s="6"/>
      <c r="AI1816" s="20"/>
      <c r="AJ1816" s="20"/>
      <c r="AK1816" s="21"/>
    </row>
    <row r="1817" spans="1:37">
      <c r="A1817" s="70">
        <f t="shared" si="308"/>
        <v>1.0000000000000009E-3</v>
      </c>
      <c r="B1817" s="5">
        <v>-0.29899999999999999</v>
      </c>
      <c r="C1817" s="75">
        <v>4.2300000000000004</v>
      </c>
      <c r="D1817" s="75">
        <v>0.04</v>
      </c>
      <c r="G1817" s="20"/>
      <c r="H1817" s="85"/>
      <c r="I1817" s="21"/>
      <c r="W1817" s="6"/>
      <c r="X1817" s="6"/>
      <c r="Y1817" s="6"/>
      <c r="Z1817" s="6"/>
      <c r="AI1817" s="20"/>
      <c r="AJ1817" s="20"/>
      <c r="AK1817" s="21"/>
    </row>
    <row r="1818" spans="1:37">
      <c r="A1818" s="70">
        <f t="shared" si="308"/>
        <v>1.0000000000000009E-3</v>
      </c>
      <c r="B1818" s="5">
        <v>-0.29799999999999999</v>
      </c>
      <c r="C1818" s="75">
        <v>4.17</v>
      </c>
      <c r="D1818" s="75">
        <v>0.04</v>
      </c>
      <c r="G1818" s="20"/>
      <c r="H1818" s="85"/>
      <c r="I1818" s="21"/>
      <c r="W1818" s="6"/>
      <c r="X1818" s="6"/>
      <c r="Y1818" s="6"/>
      <c r="Z1818" s="6"/>
      <c r="AI1818" s="20"/>
      <c r="AJ1818" s="20"/>
      <c r="AK1818" s="21"/>
    </row>
    <row r="1819" spans="1:37">
      <c r="A1819" s="70">
        <f t="shared" si="308"/>
        <v>1.0000000000000009E-3</v>
      </c>
      <c r="B1819" s="5">
        <v>-0.29699999999999999</v>
      </c>
      <c r="C1819" s="75">
        <v>4.3</v>
      </c>
      <c r="D1819" s="75">
        <v>0.06</v>
      </c>
      <c r="G1819" s="20"/>
      <c r="H1819" s="85"/>
      <c r="I1819" s="21"/>
      <c r="W1819" s="6"/>
      <c r="X1819" s="6"/>
      <c r="Y1819" s="6"/>
      <c r="Z1819" s="6"/>
      <c r="AI1819" s="20"/>
      <c r="AJ1819" s="20"/>
      <c r="AK1819" s="21"/>
    </row>
    <row r="1820" spans="1:37">
      <c r="A1820" s="70">
        <f t="shared" si="308"/>
        <v>1.0000000000000009E-3</v>
      </c>
      <c r="B1820" s="5">
        <v>-0.29599999999999999</v>
      </c>
      <c r="C1820" s="75">
        <v>4.2300000000000004</v>
      </c>
      <c r="D1820" s="75">
        <v>0.04</v>
      </c>
      <c r="G1820" s="20"/>
      <c r="H1820" s="85"/>
      <c r="I1820" s="21"/>
      <c r="W1820" s="6"/>
      <c r="X1820" s="6"/>
      <c r="Y1820" s="6"/>
      <c r="Z1820" s="6"/>
      <c r="AI1820" s="20"/>
      <c r="AJ1820" s="20"/>
      <c r="AK1820" s="21"/>
    </row>
    <row r="1821" spans="1:37">
      <c r="A1821" s="70">
        <f t="shared" si="308"/>
        <v>1.0000000000000009E-3</v>
      </c>
      <c r="B1821" s="5">
        <v>-0.29499999999999998</v>
      </c>
      <c r="C1821" s="75">
        <v>4.3099999999999996</v>
      </c>
      <c r="D1821" s="75">
        <v>0.03</v>
      </c>
      <c r="G1821" s="20"/>
      <c r="H1821" s="85"/>
      <c r="I1821" s="21"/>
      <c r="W1821" s="6"/>
      <c r="X1821" s="6"/>
      <c r="Y1821" s="6"/>
      <c r="Z1821" s="6"/>
      <c r="AI1821" s="20"/>
      <c r="AJ1821" s="20"/>
      <c r="AK1821" s="21"/>
    </row>
    <row r="1822" spans="1:37">
      <c r="A1822" s="70">
        <f t="shared" si="308"/>
        <v>1.0000000000000009E-3</v>
      </c>
      <c r="B1822" s="5">
        <v>-0.29399999999999998</v>
      </c>
      <c r="C1822" s="75">
        <v>4.33</v>
      </c>
      <c r="D1822" s="75">
        <v>0.05</v>
      </c>
      <c r="G1822" s="20"/>
      <c r="H1822" s="85"/>
      <c r="I1822" s="21"/>
      <c r="W1822" s="6"/>
      <c r="X1822" s="6"/>
      <c r="Y1822" s="6"/>
      <c r="Z1822" s="6"/>
      <c r="AI1822" s="20"/>
      <c r="AJ1822" s="20"/>
      <c r="AK1822" s="21"/>
    </row>
    <row r="1823" spans="1:37">
      <c r="A1823" s="70">
        <f t="shared" si="308"/>
        <v>1.0000000000000009E-3</v>
      </c>
      <c r="B1823" s="5">
        <v>-0.29299999999999998</v>
      </c>
      <c r="C1823" s="75">
        <v>4.22</v>
      </c>
      <c r="D1823" s="75">
        <v>0.06</v>
      </c>
      <c r="G1823" s="20"/>
      <c r="H1823" s="85"/>
      <c r="I1823" s="21"/>
      <c r="W1823" s="6"/>
      <c r="X1823" s="6"/>
      <c r="Y1823" s="6"/>
      <c r="Z1823" s="6"/>
      <c r="AI1823" s="20"/>
      <c r="AJ1823" s="20"/>
      <c r="AK1823" s="21"/>
    </row>
    <row r="1824" spans="1:37">
      <c r="A1824" s="70">
        <f t="shared" si="308"/>
        <v>1.0000000000000009E-3</v>
      </c>
      <c r="B1824" s="5">
        <v>-0.29199999999999998</v>
      </c>
      <c r="C1824" s="75">
        <v>4.2699999999999996</v>
      </c>
      <c r="D1824" s="75">
        <v>7.0000000000000007E-2</v>
      </c>
      <c r="G1824" s="20"/>
      <c r="H1824" s="85"/>
      <c r="I1824" s="21"/>
      <c r="W1824" s="6"/>
      <c r="X1824" s="6"/>
      <c r="Y1824" s="6"/>
      <c r="Z1824" s="6"/>
      <c r="AI1824" s="20"/>
      <c r="AJ1824" s="20"/>
      <c r="AK1824" s="21"/>
    </row>
    <row r="1825" spans="1:37">
      <c r="A1825" s="70">
        <f t="shared" si="308"/>
        <v>1.0000000000000009E-3</v>
      </c>
      <c r="B1825" s="5">
        <v>-0.29099999999999998</v>
      </c>
      <c r="C1825" s="75">
        <v>4.1100000000000003</v>
      </c>
      <c r="D1825" s="75">
        <v>0.04</v>
      </c>
      <c r="G1825" s="20"/>
      <c r="H1825" s="85"/>
      <c r="I1825" s="21"/>
      <c r="W1825" s="6"/>
      <c r="X1825" s="6"/>
      <c r="Y1825" s="6"/>
      <c r="Z1825" s="6"/>
      <c r="AI1825" s="20"/>
      <c r="AJ1825" s="20"/>
      <c r="AK1825" s="21"/>
    </row>
    <row r="1826" spans="1:37">
      <c r="A1826" s="70">
        <f t="shared" si="308"/>
        <v>1.0000000000000009E-3</v>
      </c>
      <c r="B1826" s="5">
        <v>-0.28999999999999998</v>
      </c>
      <c r="C1826" s="75">
        <v>4.0999999999999996</v>
      </c>
      <c r="D1826" s="75">
        <v>0.06</v>
      </c>
      <c r="G1826" s="20"/>
      <c r="H1826" s="85"/>
      <c r="I1826" s="21"/>
      <c r="W1826" s="6"/>
      <c r="X1826" s="6"/>
      <c r="Y1826" s="6"/>
      <c r="Z1826" s="6"/>
      <c r="AI1826" s="20"/>
      <c r="AJ1826" s="20"/>
      <c r="AK1826" s="21"/>
    </row>
    <row r="1827" spans="1:37">
      <c r="A1827" s="70">
        <f t="shared" si="308"/>
        <v>1.0000000000000009E-3</v>
      </c>
      <c r="B1827" s="5">
        <v>-0.28899999999999998</v>
      </c>
      <c r="C1827" s="75">
        <v>4.0599999999999996</v>
      </c>
      <c r="D1827" s="75">
        <v>0.05</v>
      </c>
      <c r="G1827" s="20"/>
      <c r="H1827" s="85"/>
      <c r="I1827" s="21"/>
      <c r="W1827" s="6"/>
      <c r="X1827" s="6"/>
      <c r="Y1827" s="6"/>
      <c r="Z1827" s="6"/>
      <c r="AI1827" s="20"/>
      <c r="AJ1827" s="20"/>
      <c r="AK1827" s="21"/>
    </row>
    <row r="1828" spans="1:37">
      <c r="A1828" s="70">
        <f t="shared" si="308"/>
        <v>1.0000000000000009E-3</v>
      </c>
      <c r="B1828" s="5">
        <v>-0.28799999999999998</v>
      </c>
      <c r="C1828" s="75">
        <v>4.0199999999999996</v>
      </c>
      <c r="D1828" s="75">
        <v>0.06</v>
      </c>
      <c r="G1828" s="20"/>
      <c r="H1828" s="85"/>
      <c r="I1828" s="21"/>
      <c r="W1828" s="6"/>
      <c r="X1828" s="6"/>
      <c r="Y1828" s="6"/>
      <c r="Z1828" s="6"/>
      <c r="AI1828" s="20"/>
      <c r="AJ1828" s="20"/>
      <c r="AK1828" s="21"/>
    </row>
    <row r="1829" spans="1:37">
      <c r="A1829" s="70">
        <f t="shared" si="308"/>
        <v>1.0000000000000009E-3</v>
      </c>
      <c r="B1829" s="5">
        <v>-0.28699999999999998</v>
      </c>
      <c r="C1829" s="75">
        <v>3.89</v>
      </c>
      <c r="D1829" s="75">
        <v>0.04</v>
      </c>
      <c r="G1829" s="20"/>
      <c r="H1829" s="85"/>
      <c r="I1829" s="21"/>
      <c r="W1829" s="6"/>
      <c r="X1829" s="6"/>
      <c r="Y1829" s="6"/>
      <c r="Z1829" s="6"/>
      <c r="AI1829" s="20"/>
      <c r="AJ1829" s="20"/>
      <c r="AK1829" s="21"/>
    </row>
    <row r="1830" spans="1:37">
      <c r="A1830" s="70">
        <f t="shared" si="308"/>
        <v>1.0000000000000009E-3</v>
      </c>
      <c r="B1830" s="5">
        <v>-0.28599999999999998</v>
      </c>
      <c r="C1830" s="75">
        <v>3.82</v>
      </c>
      <c r="D1830" s="75">
        <v>0.05</v>
      </c>
      <c r="G1830" s="20"/>
      <c r="H1830" s="85"/>
      <c r="I1830" s="21"/>
      <c r="W1830" s="6"/>
      <c r="X1830" s="6"/>
      <c r="Y1830" s="6"/>
      <c r="Z1830" s="6"/>
      <c r="AI1830" s="20"/>
      <c r="AJ1830" s="20"/>
      <c r="AK1830" s="21"/>
    </row>
    <row r="1831" spans="1:37">
      <c r="A1831" s="70">
        <f t="shared" si="308"/>
        <v>1.0000000000000009E-3</v>
      </c>
      <c r="B1831" s="5">
        <v>-0.28499999999999998</v>
      </c>
      <c r="C1831" s="75">
        <v>3.84</v>
      </c>
      <c r="D1831" s="75">
        <v>0.04</v>
      </c>
      <c r="G1831" s="20"/>
      <c r="H1831" s="85"/>
      <c r="I1831" s="21"/>
      <c r="W1831" s="6"/>
      <c r="X1831" s="6"/>
      <c r="Y1831" s="6"/>
      <c r="Z1831" s="6"/>
      <c r="AI1831" s="20"/>
      <c r="AJ1831" s="20"/>
      <c r="AK1831" s="21"/>
    </row>
    <row r="1832" spans="1:37">
      <c r="A1832" s="70">
        <f t="shared" si="308"/>
        <v>1.0000000000000009E-3</v>
      </c>
      <c r="B1832" s="5">
        <v>-0.28399999999999997</v>
      </c>
      <c r="C1832" s="75">
        <v>3.86</v>
      </c>
      <c r="D1832" s="75">
        <v>0.04</v>
      </c>
      <c r="G1832" s="20"/>
      <c r="H1832" s="85"/>
      <c r="I1832" s="21"/>
      <c r="W1832" s="6"/>
      <c r="X1832" s="6"/>
      <c r="Y1832" s="6"/>
      <c r="Z1832" s="6"/>
      <c r="AI1832" s="20"/>
      <c r="AJ1832" s="20"/>
      <c r="AK1832" s="21"/>
    </row>
    <row r="1833" spans="1:37">
      <c r="A1833" s="70">
        <f t="shared" si="308"/>
        <v>1.0000000000000009E-3</v>
      </c>
      <c r="B1833" s="5">
        <v>-0.28299999999999997</v>
      </c>
      <c r="C1833" s="75">
        <v>3.87</v>
      </c>
      <c r="D1833" s="75">
        <v>0.06</v>
      </c>
      <c r="G1833" s="20"/>
      <c r="H1833" s="85"/>
      <c r="I1833" s="21"/>
      <c r="W1833" s="6"/>
      <c r="X1833" s="6"/>
      <c r="Y1833" s="6"/>
      <c r="Z1833" s="6"/>
      <c r="AI1833" s="20"/>
      <c r="AJ1833" s="20"/>
      <c r="AK1833" s="21"/>
    </row>
    <row r="1834" spans="1:37">
      <c r="A1834" s="70">
        <f t="shared" si="308"/>
        <v>1.0000000000000009E-3</v>
      </c>
      <c r="B1834" s="5">
        <v>-0.28199999999999997</v>
      </c>
      <c r="C1834" s="75">
        <v>3.98</v>
      </c>
      <c r="D1834" s="75">
        <v>0.05</v>
      </c>
      <c r="G1834" s="20"/>
      <c r="H1834" s="85"/>
      <c r="I1834" s="21"/>
      <c r="W1834" s="6"/>
      <c r="X1834" s="6"/>
      <c r="Y1834" s="6"/>
      <c r="Z1834" s="6"/>
      <c r="AI1834" s="20"/>
      <c r="AJ1834" s="20"/>
      <c r="AK1834" s="21"/>
    </row>
    <row r="1835" spans="1:37">
      <c r="A1835" s="70">
        <f t="shared" si="308"/>
        <v>9.9999999999994538E-4</v>
      </c>
      <c r="B1835" s="5">
        <v>-0.28100000000000003</v>
      </c>
      <c r="C1835" s="75">
        <v>4.21</v>
      </c>
      <c r="D1835" s="75">
        <v>0.04</v>
      </c>
      <c r="G1835" s="20"/>
      <c r="H1835" s="85"/>
      <c r="I1835" s="21"/>
      <c r="W1835" s="6"/>
      <c r="X1835" s="6"/>
      <c r="Y1835" s="6"/>
      <c r="Z1835" s="6"/>
      <c r="AI1835" s="20"/>
      <c r="AJ1835" s="20"/>
      <c r="AK1835" s="21"/>
    </row>
    <row r="1836" spans="1:37">
      <c r="A1836" s="70">
        <f t="shared" si="308"/>
        <v>1.0000000000000009E-3</v>
      </c>
      <c r="B1836" s="5">
        <v>-0.28000000000000003</v>
      </c>
      <c r="C1836" s="75">
        <v>4.1399999999999997</v>
      </c>
      <c r="D1836" s="75">
        <v>0.05</v>
      </c>
      <c r="G1836" s="20"/>
      <c r="H1836" s="85"/>
      <c r="I1836" s="21"/>
      <c r="W1836" s="6"/>
      <c r="X1836" s="6"/>
      <c r="Y1836" s="6"/>
      <c r="Z1836" s="6"/>
      <c r="AI1836" s="20"/>
      <c r="AJ1836" s="20"/>
      <c r="AK1836" s="21"/>
    </row>
    <row r="1837" spans="1:37">
      <c r="A1837" s="70">
        <f t="shared" si="308"/>
        <v>1.0000000000000009E-3</v>
      </c>
      <c r="B1837" s="5">
        <v>-0.27900000000000003</v>
      </c>
      <c r="C1837" s="75">
        <v>4.2300000000000004</v>
      </c>
      <c r="D1837" s="75">
        <v>7.0000000000000007E-2</v>
      </c>
      <c r="G1837" s="20"/>
      <c r="H1837" s="85"/>
      <c r="I1837" s="21"/>
      <c r="W1837" s="6"/>
      <c r="X1837" s="6"/>
      <c r="Y1837" s="6"/>
      <c r="Z1837" s="6"/>
      <c r="AI1837" s="20"/>
      <c r="AJ1837" s="20"/>
      <c r="AK1837" s="21"/>
    </row>
    <row r="1838" spans="1:37">
      <c r="A1838" s="70">
        <f t="shared" si="308"/>
        <v>1.0000000000000009E-3</v>
      </c>
      <c r="B1838" s="5">
        <v>-0.27800000000000002</v>
      </c>
      <c r="C1838" s="75">
        <v>4.3099999999999996</v>
      </c>
      <c r="D1838" s="75">
        <v>0.05</v>
      </c>
      <c r="G1838" s="20"/>
      <c r="H1838" s="85"/>
      <c r="I1838" s="21"/>
      <c r="W1838" s="6"/>
      <c r="X1838" s="6"/>
      <c r="Y1838" s="6"/>
      <c r="Z1838" s="6"/>
      <c r="AI1838" s="20"/>
      <c r="AJ1838" s="20"/>
      <c r="AK1838" s="21"/>
    </row>
    <row r="1839" spans="1:37">
      <c r="A1839" s="70">
        <f t="shared" si="308"/>
        <v>1.0000000000000009E-3</v>
      </c>
      <c r="B1839" s="5">
        <v>-0.27700000000000002</v>
      </c>
      <c r="C1839" s="75">
        <v>4.4400000000000004</v>
      </c>
      <c r="D1839" s="75">
        <v>0.05</v>
      </c>
      <c r="G1839" s="20"/>
      <c r="H1839" s="85"/>
      <c r="I1839" s="21"/>
      <c r="W1839" s="6"/>
      <c r="X1839" s="6"/>
      <c r="Y1839" s="6"/>
      <c r="Z1839" s="6"/>
      <c r="AI1839" s="20"/>
      <c r="AJ1839" s="20"/>
      <c r="AK1839" s="21"/>
    </row>
    <row r="1840" spans="1:37">
      <c r="A1840" s="70">
        <f t="shared" si="308"/>
        <v>1.0000000000000009E-3</v>
      </c>
      <c r="B1840" s="5">
        <v>-0.27600000000000002</v>
      </c>
      <c r="C1840" s="75">
        <v>4.3</v>
      </c>
      <c r="D1840" s="75">
        <v>0.06</v>
      </c>
      <c r="G1840" s="20"/>
      <c r="H1840" s="85"/>
      <c r="I1840" s="21"/>
      <c r="W1840" s="6"/>
      <c r="X1840" s="6"/>
      <c r="Y1840" s="6"/>
      <c r="Z1840" s="6"/>
      <c r="AI1840" s="20"/>
      <c r="AJ1840" s="20"/>
      <c r="AK1840" s="21"/>
    </row>
    <row r="1841" spans="1:37">
      <c r="A1841" s="70">
        <f t="shared" si="308"/>
        <v>1.0000000000000009E-3</v>
      </c>
      <c r="B1841" s="5">
        <v>-0.27500000000000002</v>
      </c>
      <c r="C1841" s="75">
        <v>4.38</v>
      </c>
      <c r="D1841" s="75">
        <v>0.05</v>
      </c>
      <c r="G1841" s="20"/>
      <c r="H1841" s="85"/>
      <c r="I1841" s="21"/>
      <c r="W1841" s="6"/>
      <c r="X1841" s="6"/>
      <c r="Y1841" s="6"/>
      <c r="Z1841" s="6"/>
      <c r="AI1841" s="20"/>
      <c r="AJ1841" s="20"/>
      <c r="AK1841" s="21"/>
    </row>
    <row r="1842" spans="1:37">
      <c r="A1842" s="70">
        <f t="shared" si="308"/>
        <v>1.0000000000000009E-3</v>
      </c>
      <c r="B1842" s="5">
        <v>-0.27400000000000002</v>
      </c>
      <c r="C1842" s="75">
        <v>4.38</v>
      </c>
      <c r="D1842" s="75">
        <v>0.04</v>
      </c>
      <c r="G1842" s="20"/>
      <c r="H1842" s="85"/>
      <c r="I1842" s="21"/>
      <c r="W1842" s="6"/>
      <c r="X1842" s="6"/>
      <c r="Y1842" s="6"/>
      <c r="Z1842" s="6"/>
      <c r="AI1842" s="20"/>
      <c r="AJ1842" s="20"/>
      <c r="AK1842" s="21"/>
    </row>
    <row r="1843" spans="1:37">
      <c r="A1843" s="70">
        <f t="shared" si="308"/>
        <v>1.0000000000000009E-3</v>
      </c>
      <c r="B1843" s="5">
        <v>-0.27300000000000002</v>
      </c>
      <c r="C1843" s="75">
        <v>4.4400000000000004</v>
      </c>
      <c r="D1843" s="75">
        <v>0.03</v>
      </c>
      <c r="G1843" s="20"/>
      <c r="H1843" s="85"/>
      <c r="I1843" s="21"/>
      <c r="W1843" s="6"/>
      <c r="X1843" s="6"/>
      <c r="Y1843" s="6"/>
      <c r="Z1843" s="6"/>
      <c r="AI1843" s="20"/>
      <c r="AJ1843" s="20"/>
      <c r="AK1843" s="21"/>
    </row>
    <row r="1844" spans="1:37">
      <c r="A1844" s="70">
        <f t="shared" si="308"/>
        <v>1.0000000000000009E-3</v>
      </c>
      <c r="B1844" s="5">
        <v>-0.27200000000000002</v>
      </c>
      <c r="C1844" s="75">
        <v>4.4400000000000004</v>
      </c>
      <c r="D1844" s="75">
        <v>0.06</v>
      </c>
      <c r="G1844" s="20"/>
      <c r="H1844" s="85"/>
      <c r="I1844" s="21"/>
      <c r="W1844" s="6"/>
      <c r="X1844" s="6"/>
      <c r="Y1844" s="6"/>
      <c r="Z1844" s="6"/>
      <c r="AI1844" s="20"/>
      <c r="AJ1844" s="20"/>
      <c r="AK1844" s="21"/>
    </row>
    <row r="1845" spans="1:37">
      <c r="A1845" s="70">
        <f t="shared" si="308"/>
        <v>1.0000000000000009E-3</v>
      </c>
      <c r="B1845" s="5">
        <v>-0.27100000000000002</v>
      </c>
      <c r="C1845" s="75">
        <v>4.5</v>
      </c>
      <c r="D1845" s="75">
        <v>0.05</v>
      </c>
      <c r="G1845" s="20"/>
      <c r="H1845" s="85"/>
      <c r="I1845" s="21"/>
      <c r="W1845" s="6"/>
      <c r="X1845" s="6"/>
      <c r="Y1845" s="6"/>
      <c r="Z1845" s="6"/>
      <c r="AI1845" s="20"/>
      <c r="AJ1845" s="20"/>
      <c r="AK1845" s="21"/>
    </row>
    <row r="1846" spans="1:37">
      <c r="A1846" s="70">
        <f t="shared" si="308"/>
        <v>1.0000000000000009E-3</v>
      </c>
      <c r="B1846" s="5">
        <v>-0.27</v>
      </c>
      <c r="C1846" s="75">
        <v>4.51</v>
      </c>
      <c r="D1846" s="75">
        <v>0.06</v>
      </c>
      <c r="G1846" s="20"/>
      <c r="H1846" s="85"/>
      <c r="I1846" s="21"/>
      <c r="W1846" s="6"/>
      <c r="X1846" s="6"/>
      <c r="Y1846" s="6"/>
      <c r="Z1846" s="6"/>
      <c r="AI1846" s="20"/>
      <c r="AJ1846" s="20"/>
      <c r="AK1846" s="21"/>
    </row>
    <row r="1847" spans="1:37">
      <c r="A1847" s="70">
        <f t="shared" si="308"/>
        <v>1.0000000000000009E-3</v>
      </c>
      <c r="B1847" s="5">
        <v>-0.26900000000000002</v>
      </c>
      <c r="C1847" s="75">
        <v>4.5199999999999996</v>
      </c>
      <c r="D1847" s="75">
        <v>0.06</v>
      </c>
      <c r="G1847" s="20"/>
      <c r="H1847" s="85"/>
      <c r="I1847" s="21"/>
      <c r="W1847" s="6"/>
      <c r="X1847" s="6"/>
      <c r="Y1847" s="6"/>
      <c r="Z1847" s="6"/>
      <c r="AI1847" s="20"/>
      <c r="AJ1847" s="20"/>
      <c r="AK1847" s="21"/>
    </row>
    <row r="1848" spans="1:37">
      <c r="A1848" s="70">
        <f t="shared" si="308"/>
        <v>1.0000000000000009E-3</v>
      </c>
      <c r="B1848" s="5">
        <v>-0.26800000000000002</v>
      </c>
      <c r="C1848" s="75">
        <v>4.33</v>
      </c>
      <c r="D1848" s="75">
        <v>0.06</v>
      </c>
      <c r="G1848" s="20"/>
      <c r="H1848" s="85"/>
      <c r="I1848" s="21"/>
      <c r="W1848" s="6"/>
      <c r="X1848" s="6"/>
      <c r="Y1848" s="6"/>
      <c r="Z1848" s="6"/>
      <c r="AI1848" s="20"/>
      <c r="AJ1848" s="20"/>
      <c r="AK1848" s="21"/>
    </row>
    <row r="1849" spans="1:37">
      <c r="A1849" s="70">
        <f t="shared" si="308"/>
        <v>1.0000000000000009E-3</v>
      </c>
      <c r="B1849" s="5">
        <v>-0.26700000000000002</v>
      </c>
      <c r="C1849" s="75">
        <v>4.5</v>
      </c>
      <c r="D1849" s="75">
        <v>0.05</v>
      </c>
      <c r="G1849" s="20"/>
      <c r="H1849" s="85"/>
      <c r="I1849" s="21"/>
      <c r="W1849" s="6"/>
      <c r="X1849" s="6"/>
      <c r="Y1849" s="6"/>
      <c r="Z1849" s="6"/>
      <c r="AI1849" s="20"/>
      <c r="AJ1849" s="20"/>
      <c r="AK1849" s="21"/>
    </row>
    <row r="1850" spans="1:37">
      <c r="A1850" s="70">
        <f t="shared" si="308"/>
        <v>1.0000000000000009E-3</v>
      </c>
      <c r="B1850" s="5">
        <v>-0.26600000000000001</v>
      </c>
      <c r="C1850" s="75">
        <v>4.5</v>
      </c>
      <c r="D1850" s="75">
        <v>0.05</v>
      </c>
      <c r="G1850" s="20"/>
      <c r="H1850" s="85"/>
      <c r="I1850" s="21"/>
      <c r="W1850" s="6"/>
      <c r="X1850" s="6"/>
      <c r="Y1850" s="6"/>
      <c r="Z1850" s="6"/>
      <c r="AI1850" s="20"/>
      <c r="AJ1850" s="20"/>
      <c r="AK1850" s="21"/>
    </row>
    <row r="1851" spans="1:37">
      <c r="A1851" s="70">
        <f t="shared" si="308"/>
        <v>1.0000000000000009E-3</v>
      </c>
      <c r="B1851" s="5">
        <v>-0.26500000000000001</v>
      </c>
      <c r="C1851" s="75">
        <v>4.4400000000000004</v>
      </c>
      <c r="D1851" s="75">
        <v>0.05</v>
      </c>
      <c r="G1851" s="20"/>
      <c r="H1851" s="85"/>
      <c r="I1851" s="21"/>
      <c r="W1851" s="6"/>
      <c r="X1851" s="6"/>
      <c r="Y1851" s="6"/>
      <c r="Z1851" s="6"/>
      <c r="AI1851" s="20"/>
      <c r="AJ1851" s="20"/>
      <c r="AK1851" s="21"/>
    </row>
    <row r="1852" spans="1:37">
      <c r="A1852" s="70">
        <f t="shared" si="308"/>
        <v>1.0000000000000009E-3</v>
      </c>
      <c r="B1852" s="5">
        <v>-0.26400000000000001</v>
      </c>
      <c r="C1852" s="75">
        <v>4.42</v>
      </c>
      <c r="D1852" s="75">
        <v>0.04</v>
      </c>
      <c r="G1852" s="20"/>
      <c r="H1852" s="85"/>
      <c r="I1852" s="21"/>
      <c r="W1852" s="6"/>
      <c r="X1852" s="6"/>
      <c r="Y1852" s="6"/>
      <c r="Z1852" s="6"/>
      <c r="AI1852" s="20"/>
      <c r="AJ1852" s="20"/>
      <c r="AK1852" s="21"/>
    </row>
    <row r="1853" spans="1:37">
      <c r="A1853" s="70">
        <f t="shared" si="308"/>
        <v>1.0000000000000009E-3</v>
      </c>
      <c r="B1853" s="5">
        <v>-0.26300000000000001</v>
      </c>
      <c r="C1853" s="75">
        <v>4.46</v>
      </c>
      <c r="D1853" s="75">
        <v>0.05</v>
      </c>
      <c r="G1853" s="20"/>
      <c r="H1853" s="85"/>
      <c r="I1853" s="21"/>
      <c r="W1853" s="6"/>
      <c r="X1853" s="6"/>
      <c r="Y1853" s="6"/>
      <c r="Z1853" s="6"/>
      <c r="AI1853" s="20"/>
      <c r="AJ1853" s="20"/>
      <c r="AK1853" s="21"/>
    </row>
    <row r="1854" spans="1:37">
      <c r="A1854" s="70">
        <f t="shared" si="308"/>
        <v>1.0000000000000009E-3</v>
      </c>
      <c r="B1854" s="5">
        <v>-0.26200000000000001</v>
      </c>
      <c r="C1854" s="75">
        <v>4.45</v>
      </c>
      <c r="D1854" s="75">
        <v>0.05</v>
      </c>
      <c r="G1854" s="20"/>
      <c r="H1854" s="85"/>
      <c r="I1854" s="21"/>
      <c r="W1854" s="6"/>
      <c r="X1854" s="6"/>
      <c r="Y1854" s="6"/>
      <c r="Z1854" s="6"/>
      <c r="AI1854" s="20"/>
      <c r="AJ1854" s="20"/>
      <c r="AK1854" s="21"/>
    </row>
    <row r="1855" spans="1:37">
      <c r="A1855" s="70">
        <f t="shared" si="308"/>
        <v>1.0000000000000009E-3</v>
      </c>
      <c r="B1855" s="5">
        <v>-0.26100000000000001</v>
      </c>
      <c r="C1855" s="75">
        <v>4.5199999999999996</v>
      </c>
      <c r="D1855" s="75">
        <v>0.03</v>
      </c>
      <c r="G1855" s="20"/>
      <c r="H1855" s="85"/>
      <c r="I1855" s="21"/>
      <c r="W1855" s="6"/>
      <c r="X1855" s="6"/>
      <c r="Y1855" s="6"/>
      <c r="Z1855" s="6"/>
      <c r="AI1855" s="20"/>
      <c r="AJ1855" s="20"/>
      <c r="AK1855" s="21"/>
    </row>
    <row r="1856" spans="1:37">
      <c r="A1856" s="70">
        <f t="shared" si="308"/>
        <v>1.0000000000000009E-3</v>
      </c>
      <c r="B1856" s="5">
        <v>-0.26</v>
      </c>
      <c r="C1856" s="75">
        <v>4.46</v>
      </c>
      <c r="D1856" s="75">
        <v>0.06</v>
      </c>
      <c r="G1856" s="20"/>
      <c r="H1856" s="85"/>
      <c r="I1856" s="21"/>
      <c r="W1856" s="6"/>
      <c r="X1856" s="6"/>
      <c r="Y1856" s="6"/>
      <c r="Z1856" s="6"/>
      <c r="AI1856" s="20"/>
      <c r="AJ1856" s="20"/>
      <c r="AK1856" s="21"/>
    </row>
    <row r="1857" spans="1:37">
      <c r="A1857" s="70">
        <f t="shared" si="308"/>
        <v>1.0000000000000009E-3</v>
      </c>
      <c r="B1857" s="5">
        <v>-0.25900000000000001</v>
      </c>
      <c r="C1857" s="75">
        <v>4.5199999999999996</v>
      </c>
      <c r="D1857" s="75">
        <v>0.04</v>
      </c>
      <c r="G1857" s="20"/>
      <c r="H1857" s="85"/>
      <c r="I1857" s="21"/>
      <c r="W1857" s="6"/>
      <c r="X1857" s="6"/>
      <c r="Y1857" s="6"/>
      <c r="Z1857" s="6"/>
      <c r="AI1857" s="20"/>
      <c r="AJ1857" s="20"/>
      <c r="AK1857" s="21"/>
    </row>
    <row r="1858" spans="1:37">
      <c r="A1858" s="70">
        <f t="shared" si="308"/>
        <v>1.0000000000000009E-3</v>
      </c>
      <c r="B1858" s="5">
        <v>-0.25800000000000001</v>
      </c>
      <c r="C1858" s="75">
        <v>4.51</v>
      </c>
      <c r="D1858" s="75">
        <v>0.05</v>
      </c>
      <c r="G1858" s="20"/>
      <c r="H1858" s="85"/>
      <c r="I1858" s="21"/>
      <c r="W1858" s="6"/>
      <c r="X1858" s="6"/>
      <c r="Y1858" s="6"/>
      <c r="Z1858" s="6"/>
      <c r="AI1858" s="20"/>
      <c r="AJ1858" s="20"/>
      <c r="AK1858" s="21"/>
    </row>
    <row r="1859" spans="1:37">
      <c r="A1859" s="70">
        <f t="shared" si="308"/>
        <v>1.0000000000000009E-3</v>
      </c>
      <c r="B1859" s="5">
        <v>-0.25700000000000001</v>
      </c>
      <c r="C1859" s="75">
        <v>4.55</v>
      </c>
      <c r="D1859" s="75">
        <v>0.05</v>
      </c>
      <c r="G1859" s="20"/>
      <c r="H1859" s="85"/>
      <c r="I1859" s="21"/>
      <c r="W1859" s="6"/>
      <c r="X1859" s="6"/>
      <c r="Y1859" s="6"/>
      <c r="Z1859" s="6"/>
      <c r="AI1859" s="20"/>
      <c r="AJ1859" s="20"/>
      <c r="AK1859" s="21"/>
    </row>
    <row r="1860" spans="1:37">
      <c r="A1860" s="70">
        <f t="shared" ref="A1860:A1923" si="309">B1860-B1859</f>
        <v>1.0000000000000009E-3</v>
      </c>
      <c r="B1860" s="5">
        <v>-0.25600000000000001</v>
      </c>
      <c r="C1860" s="75">
        <v>4.43</v>
      </c>
      <c r="D1860" s="75">
        <v>0.06</v>
      </c>
      <c r="G1860" s="20"/>
      <c r="H1860" s="85"/>
      <c r="I1860" s="21"/>
      <c r="W1860" s="6"/>
      <c r="X1860" s="6"/>
      <c r="Y1860" s="6"/>
      <c r="Z1860" s="6"/>
      <c r="AI1860" s="20"/>
      <c r="AJ1860" s="20"/>
      <c r="AK1860" s="21"/>
    </row>
    <row r="1861" spans="1:37">
      <c r="A1861" s="70">
        <f t="shared" si="309"/>
        <v>1.0000000000000009E-3</v>
      </c>
      <c r="B1861" s="5">
        <v>-0.255</v>
      </c>
      <c r="C1861" s="75">
        <v>4.37</v>
      </c>
      <c r="D1861" s="75">
        <v>0.05</v>
      </c>
      <c r="G1861" s="20"/>
      <c r="H1861" s="85"/>
      <c r="I1861" s="21"/>
      <c r="W1861" s="6"/>
      <c r="X1861" s="6"/>
      <c r="Y1861" s="6"/>
      <c r="Z1861" s="6"/>
      <c r="AI1861" s="20"/>
      <c r="AJ1861" s="20"/>
      <c r="AK1861" s="21"/>
    </row>
    <row r="1862" spans="1:37">
      <c r="A1862" s="70">
        <f t="shared" si="309"/>
        <v>1.0000000000000009E-3</v>
      </c>
      <c r="B1862" s="5">
        <v>-0.254</v>
      </c>
      <c r="C1862" s="75">
        <v>4.57</v>
      </c>
      <c r="D1862" s="75">
        <v>0.04</v>
      </c>
      <c r="G1862" s="20"/>
      <c r="H1862" s="85"/>
      <c r="I1862" s="21"/>
      <c r="W1862" s="6"/>
      <c r="X1862" s="6"/>
      <c r="Y1862" s="6"/>
      <c r="Z1862" s="6"/>
      <c r="AI1862" s="20"/>
      <c r="AJ1862" s="20"/>
      <c r="AK1862" s="21"/>
    </row>
    <row r="1863" spans="1:37">
      <c r="A1863" s="70">
        <f t="shared" si="309"/>
        <v>1.0000000000000009E-3</v>
      </c>
      <c r="B1863" s="5">
        <v>-0.253</v>
      </c>
      <c r="C1863" s="75">
        <v>4.5199999999999996</v>
      </c>
      <c r="D1863" s="75">
        <v>0.06</v>
      </c>
      <c r="G1863" s="20"/>
      <c r="H1863" s="85"/>
      <c r="I1863" s="21"/>
      <c r="W1863" s="6"/>
      <c r="X1863" s="6"/>
      <c r="Y1863" s="6"/>
      <c r="Z1863" s="6"/>
      <c r="AI1863" s="20"/>
      <c r="AJ1863" s="20"/>
      <c r="AK1863" s="21"/>
    </row>
    <row r="1864" spans="1:37">
      <c r="A1864" s="70">
        <f t="shared" si="309"/>
        <v>1.0000000000000009E-3</v>
      </c>
      <c r="B1864" s="5">
        <v>-0.252</v>
      </c>
      <c r="C1864" s="75">
        <v>4.63</v>
      </c>
      <c r="D1864" s="75">
        <v>0.04</v>
      </c>
      <c r="G1864" s="20"/>
      <c r="H1864" s="85"/>
      <c r="I1864" s="21"/>
      <c r="W1864" s="6"/>
      <c r="X1864" s="6"/>
      <c r="Y1864" s="6"/>
      <c r="Z1864" s="6"/>
      <c r="AI1864" s="20"/>
      <c r="AJ1864" s="20"/>
      <c r="AK1864" s="21"/>
    </row>
    <row r="1865" spans="1:37">
      <c r="A1865" s="70">
        <f t="shared" si="309"/>
        <v>1.0000000000000009E-3</v>
      </c>
      <c r="B1865" s="5">
        <v>-0.251</v>
      </c>
      <c r="C1865" s="75">
        <v>4.58</v>
      </c>
      <c r="D1865" s="75">
        <v>0.04</v>
      </c>
      <c r="G1865" s="20"/>
      <c r="H1865" s="85"/>
      <c r="I1865" s="21"/>
      <c r="W1865" s="6"/>
      <c r="X1865" s="6"/>
      <c r="Y1865" s="6"/>
      <c r="Z1865" s="6"/>
      <c r="AI1865" s="20"/>
      <c r="AJ1865" s="20"/>
      <c r="AK1865" s="21"/>
    </row>
    <row r="1866" spans="1:37">
      <c r="A1866" s="70">
        <f t="shared" si="309"/>
        <v>1.0000000000000009E-3</v>
      </c>
      <c r="B1866" s="5">
        <v>-0.25</v>
      </c>
      <c r="C1866" s="75">
        <v>4.5</v>
      </c>
      <c r="D1866" s="75">
        <v>0.05</v>
      </c>
      <c r="G1866" s="20"/>
      <c r="H1866" s="85"/>
      <c r="I1866" s="21"/>
      <c r="W1866" s="6"/>
      <c r="X1866" s="6"/>
      <c r="Y1866" s="6"/>
      <c r="Z1866" s="6"/>
      <c r="AI1866" s="20"/>
      <c r="AJ1866" s="20"/>
      <c r="AK1866" s="21"/>
    </row>
    <row r="1867" spans="1:37">
      <c r="A1867" s="70">
        <f t="shared" si="309"/>
        <v>1.0000000000000009E-3</v>
      </c>
      <c r="B1867" s="5">
        <v>-0.249</v>
      </c>
      <c r="C1867" s="75">
        <v>4.3600000000000003</v>
      </c>
      <c r="D1867" s="75">
        <v>0.05</v>
      </c>
      <c r="G1867" s="20"/>
      <c r="H1867" s="85"/>
      <c r="I1867" s="21"/>
      <c r="W1867" s="6"/>
      <c r="X1867" s="6"/>
      <c r="Y1867" s="6"/>
      <c r="Z1867" s="6"/>
      <c r="AI1867" s="20"/>
      <c r="AJ1867" s="20"/>
      <c r="AK1867" s="21"/>
    </row>
    <row r="1868" spans="1:37">
      <c r="A1868" s="70">
        <f t="shared" si="309"/>
        <v>1.0000000000000009E-3</v>
      </c>
      <c r="B1868" s="5">
        <v>-0.248</v>
      </c>
      <c r="C1868" s="75">
        <v>4.38</v>
      </c>
      <c r="D1868" s="75">
        <v>7.0000000000000007E-2</v>
      </c>
      <c r="G1868" s="20"/>
      <c r="H1868" s="85"/>
      <c r="I1868" s="21"/>
      <c r="W1868" s="6"/>
      <c r="X1868" s="6"/>
      <c r="Y1868" s="6"/>
      <c r="Z1868" s="6"/>
      <c r="AI1868" s="20"/>
      <c r="AJ1868" s="20"/>
      <c r="AK1868" s="21"/>
    </row>
    <row r="1869" spans="1:37">
      <c r="A1869" s="70">
        <f t="shared" si="309"/>
        <v>1.0000000000000009E-3</v>
      </c>
      <c r="B1869" s="5">
        <v>-0.247</v>
      </c>
      <c r="C1869" s="75">
        <v>4.3099999999999996</v>
      </c>
      <c r="D1869" s="75">
        <v>0.04</v>
      </c>
      <c r="G1869" s="20"/>
      <c r="H1869" s="85"/>
      <c r="I1869" s="21"/>
      <c r="W1869" s="6"/>
      <c r="X1869" s="6"/>
      <c r="Y1869" s="6"/>
      <c r="Z1869" s="6"/>
      <c r="AI1869" s="20"/>
      <c r="AJ1869" s="20"/>
      <c r="AK1869" s="21"/>
    </row>
    <row r="1870" spans="1:37">
      <c r="A1870" s="70">
        <f t="shared" si="309"/>
        <v>1.0000000000000009E-3</v>
      </c>
      <c r="B1870" s="5">
        <v>-0.246</v>
      </c>
      <c r="C1870" s="75">
        <v>4.38</v>
      </c>
      <c r="D1870" s="75">
        <v>0.05</v>
      </c>
      <c r="G1870" s="20"/>
      <c r="H1870" s="85"/>
      <c r="I1870" s="21"/>
      <c r="W1870" s="6"/>
      <c r="X1870" s="6"/>
      <c r="Y1870" s="6"/>
      <c r="Z1870" s="6"/>
      <c r="AI1870" s="20"/>
      <c r="AJ1870" s="20"/>
      <c r="AK1870" s="21"/>
    </row>
    <row r="1871" spans="1:37">
      <c r="A1871" s="70">
        <f t="shared" si="309"/>
        <v>1.0000000000000009E-3</v>
      </c>
      <c r="B1871" s="5">
        <v>-0.245</v>
      </c>
      <c r="C1871" s="75">
        <v>4.17</v>
      </c>
      <c r="D1871" s="75">
        <v>0.06</v>
      </c>
      <c r="G1871" s="20"/>
      <c r="H1871" s="85"/>
      <c r="I1871" s="21"/>
      <c r="W1871" s="6"/>
      <c r="X1871" s="6"/>
      <c r="Y1871" s="6"/>
      <c r="Z1871" s="6"/>
      <c r="AI1871" s="20"/>
      <c r="AJ1871" s="20"/>
      <c r="AK1871" s="21"/>
    </row>
    <row r="1872" spans="1:37">
      <c r="A1872" s="70">
        <f t="shared" si="309"/>
        <v>1.0000000000000009E-3</v>
      </c>
      <c r="B1872" s="5">
        <v>-0.24399999999999999</v>
      </c>
      <c r="C1872" s="75">
        <v>4.05</v>
      </c>
      <c r="D1872" s="75">
        <v>0.06</v>
      </c>
      <c r="G1872" s="20"/>
      <c r="H1872" s="85"/>
      <c r="I1872" s="21"/>
      <c r="W1872" s="6"/>
      <c r="X1872" s="6"/>
      <c r="Y1872" s="6"/>
      <c r="Z1872" s="6"/>
      <c r="AI1872" s="20"/>
      <c r="AJ1872" s="20"/>
      <c r="AK1872" s="21"/>
    </row>
    <row r="1873" spans="1:37">
      <c r="A1873" s="70">
        <f t="shared" si="309"/>
        <v>1.0000000000000009E-3</v>
      </c>
      <c r="B1873" s="5">
        <v>-0.24299999999999999</v>
      </c>
      <c r="C1873" s="75">
        <v>3.78</v>
      </c>
      <c r="D1873" s="75">
        <v>0.08</v>
      </c>
      <c r="G1873" s="20"/>
      <c r="H1873" s="85"/>
      <c r="I1873" s="21"/>
      <c r="W1873" s="6"/>
      <c r="X1873" s="6"/>
      <c r="Y1873" s="6"/>
      <c r="Z1873" s="6"/>
      <c r="AI1873" s="20"/>
      <c r="AJ1873" s="20"/>
      <c r="AK1873" s="21"/>
    </row>
    <row r="1874" spans="1:37">
      <c r="A1874" s="70">
        <f t="shared" si="309"/>
        <v>1.0000000000000009E-3</v>
      </c>
      <c r="B1874" s="5">
        <v>-0.24199999999999999</v>
      </c>
      <c r="C1874" s="75">
        <v>3.68</v>
      </c>
      <c r="D1874" s="75">
        <v>0.06</v>
      </c>
      <c r="G1874" s="20"/>
      <c r="H1874" s="85"/>
      <c r="I1874" s="21"/>
      <c r="W1874" s="6"/>
      <c r="X1874" s="6"/>
      <c r="Y1874" s="6"/>
      <c r="Z1874" s="6"/>
      <c r="AI1874" s="20"/>
      <c r="AJ1874" s="20"/>
      <c r="AK1874" s="21"/>
    </row>
    <row r="1875" spans="1:37">
      <c r="A1875" s="70">
        <f t="shared" si="309"/>
        <v>1.0000000000000009E-3</v>
      </c>
      <c r="B1875" s="5">
        <v>-0.24099999999999999</v>
      </c>
      <c r="C1875" s="75">
        <v>3.54</v>
      </c>
      <c r="D1875" s="75">
        <v>0.08</v>
      </c>
      <c r="G1875" s="20"/>
      <c r="H1875" s="85"/>
      <c r="I1875" s="21"/>
      <c r="W1875" s="6"/>
      <c r="X1875" s="6"/>
      <c r="Y1875" s="6"/>
      <c r="Z1875" s="6"/>
      <c r="AI1875" s="20"/>
      <c r="AJ1875" s="20"/>
      <c r="AK1875" s="21"/>
    </row>
    <row r="1876" spans="1:37">
      <c r="A1876" s="70">
        <f t="shared" si="309"/>
        <v>1.0000000000000009E-3</v>
      </c>
      <c r="B1876" s="5">
        <v>-0.24</v>
      </c>
      <c r="C1876" s="75">
        <v>3.44</v>
      </c>
      <c r="D1876" s="75">
        <v>0.06</v>
      </c>
      <c r="G1876" s="20"/>
      <c r="H1876" s="85"/>
      <c r="I1876" s="21"/>
      <c r="W1876" s="6"/>
      <c r="X1876" s="6"/>
      <c r="Y1876" s="6"/>
      <c r="Z1876" s="6"/>
      <c r="AI1876" s="20"/>
      <c r="AJ1876" s="20"/>
      <c r="AK1876" s="21"/>
    </row>
    <row r="1877" spans="1:37">
      <c r="A1877" s="70">
        <f t="shared" si="309"/>
        <v>1.0000000000000009E-3</v>
      </c>
      <c r="B1877" s="5">
        <v>-0.23899999999999999</v>
      </c>
      <c r="C1877" s="75">
        <v>3.44</v>
      </c>
      <c r="D1877" s="75">
        <v>0.04</v>
      </c>
      <c r="G1877" s="20"/>
      <c r="H1877" s="85"/>
      <c r="I1877" s="21"/>
      <c r="W1877" s="6"/>
      <c r="X1877" s="6"/>
      <c r="Y1877" s="6"/>
      <c r="Z1877" s="6"/>
      <c r="AI1877" s="20"/>
      <c r="AJ1877" s="20"/>
      <c r="AK1877" s="21"/>
    </row>
    <row r="1878" spans="1:37">
      <c r="A1878" s="70">
        <f t="shared" si="309"/>
        <v>1.0000000000000009E-3</v>
      </c>
      <c r="B1878" s="5">
        <v>-0.23799999999999999</v>
      </c>
      <c r="C1878" s="75">
        <v>3.51</v>
      </c>
      <c r="D1878" s="75">
        <v>0.06</v>
      </c>
      <c r="G1878" s="20"/>
      <c r="H1878" s="85"/>
      <c r="I1878" s="21"/>
      <c r="W1878" s="6"/>
      <c r="X1878" s="6"/>
      <c r="Y1878" s="6"/>
      <c r="Z1878" s="6"/>
      <c r="AI1878" s="20"/>
      <c r="AJ1878" s="20"/>
      <c r="AK1878" s="21"/>
    </row>
    <row r="1879" spans="1:37">
      <c r="A1879" s="70">
        <f t="shared" si="309"/>
        <v>1.0000000000000009E-3</v>
      </c>
      <c r="B1879" s="5">
        <v>-0.23699999999999999</v>
      </c>
      <c r="C1879" s="75">
        <v>3.47</v>
      </c>
      <c r="D1879" s="75">
        <v>0.04</v>
      </c>
      <c r="G1879" s="20"/>
      <c r="H1879" s="85"/>
      <c r="I1879" s="21"/>
      <c r="W1879" s="6"/>
      <c r="X1879" s="6"/>
      <c r="Y1879" s="6"/>
      <c r="Z1879" s="6"/>
      <c r="AI1879" s="20"/>
      <c r="AJ1879" s="20"/>
      <c r="AK1879" s="21"/>
    </row>
    <row r="1880" spans="1:37">
      <c r="A1880" s="70">
        <f t="shared" si="309"/>
        <v>1.0000000000000009E-3</v>
      </c>
      <c r="B1880" s="5">
        <v>-0.23599999999999999</v>
      </c>
      <c r="C1880" s="75">
        <v>3.66</v>
      </c>
      <c r="D1880" s="75">
        <v>0.05</v>
      </c>
      <c r="G1880" s="20"/>
      <c r="H1880" s="85"/>
      <c r="I1880" s="21"/>
      <c r="W1880" s="6"/>
      <c r="X1880" s="6"/>
      <c r="Y1880" s="6"/>
      <c r="Z1880" s="6"/>
      <c r="AI1880" s="20"/>
      <c r="AJ1880" s="20"/>
      <c r="AK1880" s="21"/>
    </row>
    <row r="1881" spans="1:37">
      <c r="A1881" s="70">
        <f t="shared" si="309"/>
        <v>1.0000000000000009E-3</v>
      </c>
      <c r="B1881" s="5">
        <v>-0.23499999999999999</v>
      </c>
      <c r="C1881" s="75">
        <v>3.71</v>
      </c>
      <c r="D1881" s="75">
        <v>0.06</v>
      </c>
      <c r="G1881" s="20"/>
      <c r="H1881" s="85"/>
      <c r="I1881" s="21"/>
      <c r="W1881" s="6"/>
      <c r="X1881" s="6"/>
      <c r="Y1881" s="6"/>
      <c r="Z1881" s="6"/>
      <c r="AI1881" s="20"/>
      <c r="AJ1881" s="20"/>
      <c r="AK1881" s="21"/>
    </row>
    <row r="1882" spans="1:37">
      <c r="A1882" s="70">
        <f t="shared" si="309"/>
        <v>9.9999999999997313E-4</v>
      </c>
      <c r="B1882" s="5">
        <v>-0.23400000000000001</v>
      </c>
      <c r="C1882" s="75">
        <v>3.84</v>
      </c>
      <c r="D1882" s="75">
        <v>0.05</v>
      </c>
      <c r="G1882" s="20"/>
      <c r="H1882" s="85"/>
      <c r="I1882" s="21"/>
      <c r="W1882" s="6"/>
      <c r="X1882" s="6"/>
      <c r="Y1882" s="6"/>
      <c r="Z1882" s="6"/>
      <c r="AI1882" s="20"/>
      <c r="AJ1882" s="20"/>
      <c r="AK1882" s="21"/>
    </row>
    <row r="1883" spans="1:37">
      <c r="A1883" s="70">
        <f t="shared" si="309"/>
        <v>1.0000000000000009E-3</v>
      </c>
      <c r="B1883" s="5">
        <v>-0.23300000000000001</v>
      </c>
      <c r="C1883" s="75">
        <v>3.97</v>
      </c>
      <c r="D1883" s="75">
        <v>0.06</v>
      </c>
      <c r="G1883" s="20"/>
      <c r="H1883" s="85"/>
      <c r="I1883" s="21"/>
      <c r="W1883" s="6"/>
      <c r="X1883" s="6"/>
      <c r="Y1883" s="6"/>
      <c r="Z1883" s="6"/>
      <c r="AI1883" s="20"/>
      <c r="AJ1883" s="20"/>
      <c r="AK1883" s="21"/>
    </row>
    <row r="1884" spans="1:37">
      <c r="A1884" s="70">
        <f t="shared" si="309"/>
        <v>1.0000000000000009E-3</v>
      </c>
      <c r="B1884" s="5">
        <v>-0.23200000000000001</v>
      </c>
      <c r="C1884" s="75">
        <v>4.17</v>
      </c>
      <c r="D1884" s="75">
        <v>7.0000000000000007E-2</v>
      </c>
      <c r="G1884" s="20"/>
      <c r="H1884" s="85"/>
      <c r="I1884" s="21"/>
      <c r="W1884" s="6"/>
      <c r="X1884" s="6"/>
      <c r="Y1884" s="6"/>
      <c r="Z1884" s="6"/>
      <c r="AI1884" s="20"/>
      <c r="AJ1884" s="20"/>
      <c r="AK1884" s="21"/>
    </row>
    <row r="1885" spans="1:37">
      <c r="A1885" s="70">
        <f t="shared" si="309"/>
        <v>1.0000000000000009E-3</v>
      </c>
      <c r="B1885" s="5">
        <v>-0.23100000000000001</v>
      </c>
      <c r="C1885" s="75">
        <v>4.22</v>
      </c>
      <c r="D1885" s="75">
        <v>7.0000000000000007E-2</v>
      </c>
      <c r="G1885" s="20"/>
      <c r="H1885" s="85"/>
      <c r="I1885" s="21"/>
      <c r="W1885" s="6"/>
      <c r="X1885" s="6"/>
      <c r="Y1885" s="6"/>
      <c r="Z1885" s="6"/>
      <c r="AI1885" s="20"/>
      <c r="AJ1885" s="20"/>
      <c r="AK1885" s="21"/>
    </row>
    <row r="1886" spans="1:37">
      <c r="A1886" s="70">
        <f t="shared" si="309"/>
        <v>1.0000000000000009E-3</v>
      </c>
      <c r="B1886" s="5">
        <v>-0.23</v>
      </c>
      <c r="C1886" s="75">
        <v>4.3</v>
      </c>
      <c r="D1886" s="75">
        <v>0.06</v>
      </c>
      <c r="G1886" s="20"/>
      <c r="H1886" s="85"/>
      <c r="I1886" s="21"/>
      <c r="W1886" s="6"/>
      <c r="X1886" s="6"/>
      <c r="Y1886" s="6"/>
      <c r="Z1886" s="6"/>
      <c r="AI1886" s="20"/>
      <c r="AJ1886" s="20"/>
      <c r="AK1886" s="21"/>
    </row>
    <row r="1887" spans="1:37">
      <c r="A1887" s="70">
        <f t="shared" si="309"/>
        <v>1.0000000000000009E-3</v>
      </c>
      <c r="B1887" s="5">
        <v>-0.22900000000000001</v>
      </c>
      <c r="C1887" s="75">
        <v>4.0199999999999996</v>
      </c>
      <c r="D1887" s="75">
        <v>0.08</v>
      </c>
      <c r="G1887" s="20"/>
      <c r="H1887" s="85"/>
      <c r="I1887" s="21"/>
      <c r="W1887" s="6"/>
      <c r="X1887" s="6"/>
      <c r="Y1887" s="6"/>
      <c r="Z1887" s="6"/>
      <c r="AI1887" s="20"/>
      <c r="AJ1887" s="20"/>
      <c r="AK1887" s="21"/>
    </row>
    <row r="1888" spans="1:37">
      <c r="A1888" s="70">
        <f t="shared" si="309"/>
        <v>1.0000000000000009E-3</v>
      </c>
      <c r="B1888" s="5">
        <v>-0.22800000000000001</v>
      </c>
      <c r="C1888" s="75">
        <v>4.1900000000000004</v>
      </c>
      <c r="D1888" s="75">
        <v>0.12</v>
      </c>
      <c r="G1888" s="20"/>
      <c r="H1888" s="85"/>
      <c r="I1888" s="21"/>
      <c r="W1888" s="6"/>
      <c r="X1888" s="6"/>
      <c r="Y1888" s="6"/>
      <c r="Z1888" s="6"/>
      <c r="AI1888" s="20"/>
      <c r="AJ1888" s="20"/>
      <c r="AK1888" s="21"/>
    </row>
    <row r="1889" spans="1:37">
      <c r="A1889" s="70">
        <f t="shared" si="309"/>
        <v>1.0000000000000009E-3</v>
      </c>
      <c r="B1889" s="5">
        <v>-0.22700000000000001</v>
      </c>
      <c r="C1889" s="75">
        <v>4.1900000000000004</v>
      </c>
      <c r="D1889" s="75">
        <v>0.05</v>
      </c>
      <c r="G1889" s="20"/>
      <c r="H1889" s="85"/>
      <c r="I1889" s="21"/>
      <c r="W1889" s="6"/>
      <c r="X1889" s="6"/>
      <c r="Y1889" s="6"/>
      <c r="Z1889" s="6"/>
      <c r="AI1889" s="20"/>
      <c r="AJ1889" s="20"/>
      <c r="AK1889" s="21"/>
    </row>
    <row r="1890" spans="1:37">
      <c r="A1890" s="70">
        <f t="shared" si="309"/>
        <v>1.0000000000000009E-3</v>
      </c>
      <c r="B1890" s="5">
        <v>-0.22600000000000001</v>
      </c>
      <c r="C1890" s="75">
        <v>4.29</v>
      </c>
      <c r="D1890" s="75">
        <v>0.05</v>
      </c>
      <c r="G1890" s="20"/>
      <c r="H1890" s="85"/>
      <c r="I1890" s="21"/>
      <c r="W1890" s="6"/>
      <c r="X1890" s="6"/>
      <c r="Y1890" s="6"/>
      <c r="Z1890" s="6"/>
      <c r="AI1890" s="20"/>
      <c r="AJ1890" s="20"/>
      <c r="AK1890" s="21"/>
    </row>
    <row r="1891" spans="1:37">
      <c r="A1891" s="70">
        <f t="shared" si="309"/>
        <v>1.0000000000000009E-3</v>
      </c>
      <c r="B1891" s="5">
        <v>-0.22500000000000001</v>
      </c>
      <c r="C1891" s="75">
        <v>4.28</v>
      </c>
      <c r="D1891" s="75">
        <v>0.06</v>
      </c>
      <c r="G1891" s="20"/>
      <c r="H1891" s="85"/>
      <c r="I1891" s="21"/>
      <c r="W1891" s="6"/>
      <c r="X1891" s="6"/>
      <c r="Y1891" s="6"/>
      <c r="Z1891" s="6"/>
      <c r="AI1891" s="20"/>
      <c r="AJ1891" s="20"/>
      <c r="AK1891" s="21"/>
    </row>
    <row r="1892" spans="1:37">
      <c r="A1892" s="70">
        <f t="shared" si="309"/>
        <v>1.0000000000000009E-3</v>
      </c>
      <c r="B1892" s="5">
        <v>-0.224</v>
      </c>
      <c r="C1892" s="75">
        <v>4.3899999999999997</v>
      </c>
      <c r="D1892" s="75">
        <v>7.0000000000000007E-2</v>
      </c>
      <c r="G1892" s="20"/>
      <c r="H1892" s="85"/>
      <c r="I1892" s="21"/>
      <c r="W1892" s="6"/>
      <c r="X1892" s="6"/>
      <c r="Y1892" s="6"/>
      <c r="Z1892" s="6"/>
      <c r="AI1892" s="20"/>
      <c r="AJ1892" s="20"/>
      <c r="AK1892" s="21"/>
    </row>
    <row r="1893" spans="1:37">
      <c r="A1893" s="70">
        <f t="shared" si="309"/>
        <v>1.0000000000000009E-3</v>
      </c>
      <c r="B1893" s="5">
        <v>-0.223</v>
      </c>
      <c r="C1893" s="75">
        <v>4.4400000000000004</v>
      </c>
      <c r="D1893" s="75">
        <v>7.0000000000000007E-2</v>
      </c>
      <c r="G1893" s="20"/>
      <c r="H1893" s="85"/>
      <c r="I1893" s="21"/>
      <c r="W1893" s="6"/>
      <c r="X1893" s="6"/>
      <c r="Y1893" s="6"/>
      <c r="Z1893" s="6"/>
      <c r="AI1893" s="20"/>
      <c r="AJ1893" s="20"/>
      <c r="AK1893" s="21"/>
    </row>
    <row r="1894" spans="1:37">
      <c r="A1894" s="70">
        <f t="shared" si="309"/>
        <v>1.0000000000000009E-3</v>
      </c>
      <c r="B1894" s="5">
        <v>-0.222</v>
      </c>
      <c r="C1894" s="75">
        <v>4.38</v>
      </c>
      <c r="D1894" s="75">
        <v>0.09</v>
      </c>
      <c r="G1894" s="20"/>
      <c r="H1894" s="85"/>
      <c r="I1894" s="21"/>
      <c r="W1894" s="6"/>
      <c r="X1894" s="6"/>
      <c r="Y1894" s="6"/>
      <c r="Z1894" s="6"/>
      <c r="AI1894" s="20"/>
      <c r="AJ1894" s="20"/>
      <c r="AK1894" s="21"/>
    </row>
    <row r="1895" spans="1:37">
      <c r="A1895" s="70">
        <f t="shared" si="309"/>
        <v>1.0000000000000009E-3</v>
      </c>
      <c r="B1895" s="5">
        <v>-0.221</v>
      </c>
      <c r="C1895" s="75">
        <v>4.2300000000000004</v>
      </c>
      <c r="D1895" s="75">
        <v>0.06</v>
      </c>
      <c r="G1895" s="20"/>
      <c r="H1895" s="85"/>
      <c r="I1895" s="21"/>
      <c r="W1895" s="6"/>
      <c r="X1895" s="6"/>
      <c r="Y1895" s="6"/>
      <c r="Z1895" s="6"/>
      <c r="AI1895" s="20"/>
      <c r="AJ1895" s="20"/>
      <c r="AK1895" s="21"/>
    </row>
    <row r="1896" spans="1:37">
      <c r="A1896" s="70">
        <f t="shared" si="309"/>
        <v>1.0000000000000009E-3</v>
      </c>
      <c r="B1896" s="5">
        <v>-0.22</v>
      </c>
      <c r="C1896" s="75">
        <v>3.98</v>
      </c>
      <c r="D1896" s="75">
        <v>0.06</v>
      </c>
      <c r="G1896" s="20"/>
      <c r="H1896" s="85"/>
      <c r="I1896" s="21"/>
      <c r="W1896" s="6"/>
      <c r="X1896" s="6"/>
      <c r="Y1896" s="6"/>
      <c r="Z1896" s="6"/>
      <c r="AI1896" s="20"/>
      <c r="AJ1896" s="20"/>
      <c r="AK1896" s="21"/>
    </row>
    <row r="1897" spans="1:37">
      <c r="A1897" s="70">
        <f t="shared" si="309"/>
        <v>1.0000000000000009E-3</v>
      </c>
      <c r="B1897" s="5">
        <v>-0.219</v>
      </c>
      <c r="C1897" s="75">
        <v>3.94</v>
      </c>
      <c r="D1897" s="75">
        <v>0.05</v>
      </c>
      <c r="G1897" s="20"/>
      <c r="H1897" s="85"/>
      <c r="I1897" s="21"/>
      <c r="W1897" s="6"/>
      <c r="X1897" s="6"/>
      <c r="Y1897" s="6"/>
      <c r="Z1897" s="6"/>
      <c r="AI1897" s="20"/>
      <c r="AJ1897" s="20"/>
      <c r="AK1897" s="21"/>
    </row>
    <row r="1898" spans="1:37">
      <c r="A1898" s="70">
        <f t="shared" si="309"/>
        <v>1.0000000000000009E-3</v>
      </c>
      <c r="B1898" s="5">
        <v>-0.218</v>
      </c>
      <c r="C1898" s="75">
        <v>3.72</v>
      </c>
      <c r="D1898" s="75">
        <v>0.05</v>
      </c>
      <c r="G1898" s="20"/>
      <c r="H1898" s="85"/>
      <c r="I1898" s="21"/>
      <c r="W1898" s="6"/>
      <c r="X1898" s="6"/>
      <c r="Y1898" s="6"/>
      <c r="Z1898" s="6"/>
      <c r="AI1898" s="20"/>
      <c r="AJ1898" s="20"/>
      <c r="AK1898" s="21"/>
    </row>
    <row r="1899" spans="1:37">
      <c r="A1899" s="70">
        <f t="shared" si="309"/>
        <v>1.0000000000000009E-3</v>
      </c>
      <c r="B1899" s="5">
        <v>-0.217</v>
      </c>
      <c r="C1899" s="75">
        <v>3.48</v>
      </c>
      <c r="D1899" s="75">
        <v>0.09</v>
      </c>
      <c r="G1899" s="20"/>
      <c r="H1899" s="85"/>
      <c r="I1899" s="21"/>
      <c r="W1899" s="6"/>
      <c r="X1899" s="6"/>
      <c r="Y1899" s="6"/>
      <c r="Z1899" s="6"/>
      <c r="AI1899" s="20"/>
      <c r="AJ1899" s="20"/>
      <c r="AK1899" s="21"/>
    </row>
    <row r="1900" spans="1:37">
      <c r="A1900" s="70">
        <f t="shared" si="309"/>
        <v>1.0000000000000009E-3</v>
      </c>
      <c r="B1900" s="5">
        <v>-0.216</v>
      </c>
      <c r="C1900" s="75">
        <v>3.53</v>
      </c>
      <c r="D1900" s="75">
        <v>0.04</v>
      </c>
      <c r="G1900" s="20"/>
      <c r="H1900" s="85"/>
      <c r="I1900" s="21"/>
      <c r="W1900" s="6"/>
      <c r="X1900" s="6"/>
      <c r="Y1900" s="6"/>
      <c r="Z1900" s="6"/>
      <c r="AI1900" s="20"/>
      <c r="AJ1900" s="20"/>
      <c r="AK1900" s="21"/>
    </row>
    <row r="1901" spans="1:37">
      <c r="A1901" s="70">
        <f t="shared" si="309"/>
        <v>1.0000000000000009E-3</v>
      </c>
      <c r="B1901" s="5">
        <v>-0.215</v>
      </c>
      <c r="C1901" s="75">
        <v>3.54</v>
      </c>
      <c r="D1901" s="75">
        <v>0.05</v>
      </c>
      <c r="G1901" s="20"/>
      <c r="H1901" s="85"/>
      <c r="I1901" s="21"/>
      <c r="W1901" s="6"/>
      <c r="X1901" s="6"/>
      <c r="Y1901" s="6"/>
      <c r="Z1901" s="6"/>
      <c r="AI1901" s="20"/>
      <c r="AJ1901" s="20"/>
      <c r="AK1901" s="21"/>
    </row>
    <row r="1902" spans="1:37">
      <c r="A1902" s="70">
        <f t="shared" si="309"/>
        <v>1.0000000000000009E-3</v>
      </c>
      <c r="B1902" s="5">
        <v>-0.214</v>
      </c>
      <c r="C1902" s="75">
        <v>3.56</v>
      </c>
      <c r="D1902" s="75">
        <v>7.0000000000000007E-2</v>
      </c>
      <c r="G1902" s="20"/>
      <c r="H1902" s="85"/>
      <c r="I1902" s="21"/>
      <c r="W1902" s="6"/>
      <c r="X1902" s="6"/>
      <c r="Y1902" s="6"/>
      <c r="Z1902" s="6"/>
      <c r="AI1902" s="20"/>
      <c r="AJ1902" s="20"/>
      <c r="AK1902" s="21"/>
    </row>
    <row r="1903" spans="1:37">
      <c r="A1903" s="70">
        <f t="shared" si="309"/>
        <v>1.0000000000000009E-3</v>
      </c>
      <c r="B1903" s="5">
        <v>-0.21299999999999999</v>
      </c>
      <c r="C1903" s="75">
        <v>3.65</v>
      </c>
      <c r="D1903" s="75">
        <v>0.06</v>
      </c>
      <c r="G1903" s="20"/>
      <c r="H1903" s="85"/>
      <c r="I1903" s="21"/>
      <c r="W1903" s="6"/>
      <c r="X1903" s="6"/>
      <c r="Y1903" s="6"/>
      <c r="Z1903" s="6"/>
      <c r="AI1903" s="20"/>
      <c r="AJ1903" s="20"/>
      <c r="AK1903" s="21"/>
    </row>
    <row r="1904" spans="1:37">
      <c r="A1904" s="70">
        <f t="shared" si="309"/>
        <v>1.0000000000000009E-3</v>
      </c>
      <c r="B1904" s="5">
        <v>-0.21199999999999999</v>
      </c>
      <c r="C1904" s="75">
        <v>3.61</v>
      </c>
      <c r="D1904" s="75">
        <v>0.06</v>
      </c>
      <c r="G1904" s="20"/>
      <c r="H1904" s="85"/>
      <c r="I1904" s="21"/>
      <c r="W1904" s="6"/>
      <c r="X1904" s="6"/>
      <c r="Y1904" s="6"/>
      <c r="Z1904" s="6"/>
      <c r="AI1904" s="20"/>
      <c r="AJ1904" s="20"/>
      <c r="AK1904" s="21"/>
    </row>
    <row r="1905" spans="1:37">
      <c r="A1905" s="70">
        <f t="shared" si="309"/>
        <v>1.0000000000000009E-3</v>
      </c>
      <c r="B1905" s="5">
        <v>-0.21099999999999999</v>
      </c>
      <c r="C1905" s="75">
        <v>3.6</v>
      </c>
      <c r="D1905" s="75">
        <v>0.06</v>
      </c>
      <c r="G1905" s="20"/>
      <c r="H1905" s="85"/>
      <c r="I1905" s="21"/>
      <c r="W1905" s="6"/>
      <c r="X1905" s="6"/>
      <c r="Y1905" s="6"/>
      <c r="Z1905" s="6"/>
      <c r="AI1905" s="20"/>
      <c r="AJ1905" s="20"/>
      <c r="AK1905" s="21"/>
    </row>
    <row r="1906" spans="1:37">
      <c r="A1906" s="70">
        <f t="shared" si="309"/>
        <v>1.0000000000000009E-3</v>
      </c>
      <c r="B1906" s="5">
        <v>-0.21</v>
      </c>
      <c r="C1906" s="75">
        <v>3.57</v>
      </c>
      <c r="D1906" s="75">
        <v>7.0000000000000007E-2</v>
      </c>
      <c r="G1906" s="20"/>
      <c r="H1906" s="85"/>
      <c r="I1906" s="21"/>
      <c r="W1906" s="6"/>
      <c r="X1906" s="6"/>
      <c r="Y1906" s="6"/>
      <c r="Z1906" s="6"/>
      <c r="AI1906" s="20"/>
      <c r="AJ1906" s="20"/>
      <c r="AK1906" s="21"/>
    </row>
    <row r="1907" spans="1:37">
      <c r="A1907" s="70">
        <f t="shared" si="309"/>
        <v>1.0000000000000009E-3</v>
      </c>
      <c r="B1907" s="5">
        <v>-0.20899999999999999</v>
      </c>
      <c r="C1907" s="75">
        <v>3.64</v>
      </c>
      <c r="D1907" s="75">
        <v>0.06</v>
      </c>
      <c r="G1907" s="20"/>
      <c r="H1907" s="85"/>
      <c r="I1907" s="21"/>
      <c r="W1907" s="6"/>
      <c r="X1907" s="6"/>
      <c r="Y1907" s="6"/>
      <c r="Z1907" s="6"/>
      <c r="AI1907" s="20"/>
      <c r="AJ1907" s="20"/>
      <c r="AK1907" s="21"/>
    </row>
    <row r="1908" spans="1:37">
      <c r="A1908" s="70">
        <f t="shared" si="309"/>
        <v>1.0000000000000009E-3</v>
      </c>
      <c r="B1908" s="5">
        <v>-0.20799999999999999</v>
      </c>
      <c r="C1908" s="75">
        <v>3.71</v>
      </c>
      <c r="D1908" s="75">
        <v>7.0000000000000007E-2</v>
      </c>
      <c r="G1908" s="20"/>
      <c r="H1908" s="85"/>
      <c r="I1908" s="21"/>
      <c r="W1908" s="6"/>
      <c r="X1908" s="6"/>
      <c r="Y1908" s="6"/>
      <c r="Z1908" s="6"/>
      <c r="AI1908" s="20"/>
      <c r="AJ1908" s="20"/>
      <c r="AK1908" s="21"/>
    </row>
    <row r="1909" spans="1:37">
      <c r="A1909" s="70">
        <f t="shared" si="309"/>
        <v>1.0000000000000009E-3</v>
      </c>
      <c r="B1909" s="5">
        <v>-0.20699999999999999</v>
      </c>
      <c r="C1909" s="75">
        <v>3.78</v>
      </c>
      <c r="D1909" s="75">
        <v>0.08</v>
      </c>
      <c r="G1909" s="20"/>
      <c r="H1909" s="85"/>
      <c r="I1909" s="21"/>
      <c r="W1909" s="6"/>
      <c r="X1909" s="6"/>
      <c r="Y1909" s="6"/>
      <c r="Z1909" s="6"/>
      <c r="AI1909" s="20"/>
      <c r="AJ1909" s="20"/>
      <c r="AK1909" s="21"/>
    </row>
    <row r="1910" spans="1:37">
      <c r="A1910" s="70">
        <f t="shared" si="309"/>
        <v>1.0000000000000009E-3</v>
      </c>
      <c r="B1910" s="5">
        <v>-0.20599999999999999</v>
      </c>
      <c r="C1910" s="75">
        <v>3.77</v>
      </c>
      <c r="D1910" s="75">
        <v>7.0000000000000007E-2</v>
      </c>
      <c r="G1910" s="20"/>
      <c r="H1910" s="85"/>
      <c r="I1910" s="21"/>
      <c r="W1910" s="6"/>
      <c r="X1910" s="6"/>
      <c r="Y1910" s="6"/>
      <c r="Z1910" s="6"/>
      <c r="AI1910" s="20"/>
      <c r="AJ1910" s="20"/>
      <c r="AK1910" s="21"/>
    </row>
    <row r="1911" spans="1:37">
      <c r="A1911" s="70">
        <f t="shared" si="309"/>
        <v>1.0000000000000009E-3</v>
      </c>
      <c r="B1911" s="5">
        <v>-0.20499999999999999</v>
      </c>
      <c r="C1911" s="75">
        <v>3.82</v>
      </c>
      <c r="D1911" s="75">
        <v>0.06</v>
      </c>
      <c r="G1911" s="20"/>
      <c r="H1911" s="85"/>
      <c r="I1911" s="21"/>
      <c r="W1911" s="6"/>
      <c r="X1911" s="6"/>
      <c r="Y1911" s="6"/>
      <c r="Z1911" s="6"/>
      <c r="AI1911" s="20"/>
      <c r="AJ1911" s="20"/>
      <c r="AK1911" s="21"/>
    </row>
    <row r="1912" spans="1:37">
      <c r="A1912" s="70">
        <f t="shared" si="309"/>
        <v>1.0000000000000009E-3</v>
      </c>
      <c r="B1912" s="5">
        <v>-0.20399999999999999</v>
      </c>
      <c r="C1912" s="75">
        <v>3.78</v>
      </c>
      <c r="D1912" s="75">
        <v>0.05</v>
      </c>
      <c r="G1912" s="20"/>
      <c r="H1912" s="85"/>
      <c r="I1912" s="21"/>
      <c r="W1912" s="6"/>
      <c r="X1912" s="6"/>
      <c r="Y1912" s="6"/>
      <c r="Z1912" s="6"/>
      <c r="AI1912" s="20"/>
      <c r="AJ1912" s="20"/>
      <c r="AK1912" s="21"/>
    </row>
    <row r="1913" spans="1:37">
      <c r="A1913" s="70">
        <f t="shared" si="309"/>
        <v>9.9999999999997313E-4</v>
      </c>
      <c r="B1913" s="5">
        <v>-0.20300000000000001</v>
      </c>
      <c r="C1913" s="75">
        <v>3.61</v>
      </c>
      <c r="D1913" s="75">
        <v>7.0000000000000007E-2</v>
      </c>
      <c r="G1913" s="20"/>
      <c r="H1913" s="85"/>
      <c r="I1913" s="21"/>
      <c r="W1913" s="6"/>
      <c r="X1913" s="6"/>
      <c r="Y1913" s="6"/>
      <c r="Z1913" s="6"/>
      <c r="AI1913" s="20"/>
      <c r="AJ1913" s="20"/>
      <c r="AK1913" s="21"/>
    </row>
    <row r="1914" spans="1:37">
      <c r="A1914" s="70">
        <f t="shared" si="309"/>
        <v>1.0000000000000009E-3</v>
      </c>
      <c r="B1914" s="5">
        <v>-0.20200000000000001</v>
      </c>
      <c r="C1914" s="75">
        <v>3.63</v>
      </c>
      <c r="D1914" s="75">
        <v>0.06</v>
      </c>
      <c r="G1914" s="20"/>
      <c r="H1914" s="85"/>
      <c r="I1914" s="21"/>
      <c r="W1914" s="6"/>
      <c r="X1914" s="6"/>
      <c r="Y1914" s="6"/>
      <c r="Z1914" s="6"/>
      <c r="AI1914" s="20"/>
      <c r="AJ1914" s="20"/>
      <c r="AK1914" s="21"/>
    </row>
    <row r="1915" spans="1:37">
      <c r="A1915" s="70">
        <f t="shared" si="309"/>
        <v>1.0000000000000009E-3</v>
      </c>
      <c r="B1915" s="5">
        <v>-0.20100000000000001</v>
      </c>
      <c r="C1915" s="75">
        <v>3.53</v>
      </c>
      <c r="D1915" s="75">
        <v>0.03</v>
      </c>
      <c r="G1915" s="20"/>
      <c r="H1915" s="85"/>
      <c r="I1915" s="21"/>
      <c r="W1915" s="6"/>
      <c r="X1915" s="6"/>
      <c r="Y1915" s="6"/>
      <c r="Z1915" s="6"/>
      <c r="AI1915" s="20"/>
      <c r="AJ1915" s="20"/>
      <c r="AK1915" s="21"/>
    </row>
    <row r="1916" spans="1:37">
      <c r="A1916" s="70">
        <f t="shared" si="309"/>
        <v>1.0000000000000009E-3</v>
      </c>
      <c r="B1916" s="5">
        <v>-0.2</v>
      </c>
      <c r="C1916" s="75">
        <v>3.53</v>
      </c>
      <c r="D1916" s="75">
        <v>7.0000000000000007E-2</v>
      </c>
      <c r="G1916" s="20"/>
      <c r="H1916" s="85"/>
      <c r="I1916" s="21"/>
      <c r="W1916" s="6"/>
      <c r="X1916" s="6"/>
      <c r="Y1916" s="6"/>
      <c r="Z1916" s="6"/>
      <c r="AI1916" s="20"/>
      <c r="AJ1916" s="20"/>
      <c r="AK1916" s="21"/>
    </row>
    <row r="1917" spans="1:37">
      <c r="A1917" s="70">
        <f t="shared" si="309"/>
        <v>1.0000000000000009E-3</v>
      </c>
      <c r="B1917" s="5">
        <v>-0.19900000000000001</v>
      </c>
      <c r="C1917" s="75">
        <v>3.57</v>
      </c>
      <c r="D1917" s="75">
        <v>0.05</v>
      </c>
      <c r="G1917" s="20"/>
      <c r="H1917" s="85"/>
      <c r="I1917" s="21"/>
      <c r="W1917" s="6"/>
      <c r="X1917" s="6"/>
      <c r="Y1917" s="6"/>
      <c r="Z1917" s="6"/>
      <c r="AI1917" s="20"/>
      <c r="AJ1917" s="20"/>
      <c r="AK1917" s="21"/>
    </row>
    <row r="1918" spans="1:37">
      <c r="A1918" s="70">
        <f t="shared" si="309"/>
        <v>1.0000000000000009E-3</v>
      </c>
      <c r="B1918" s="5">
        <v>-0.19800000000000001</v>
      </c>
      <c r="C1918" s="75">
        <v>3.82</v>
      </c>
      <c r="D1918" s="75">
        <v>0.04</v>
      </c>
      <c r="G1918" s="20"/>
      <c r="H1918" s="85"/>
      <c r="I1918" s="21"/>
      <c r="W1918" s="6"/>
      <c r="X1918" s="6"/>
      <c r="Y1918" s="6"/>
      <c r="Z1918" s="6"/>
      <c r="AI1918" s="20"/>
      <c r="AJ1918" s="20"/>
      <c r="AK1918" s="21"/>
    </row>
    <row r="1919" spans="1:37">
      <c r="A1919" s="70">
        <f t="shared" si="309"/>
        <v>1.0000000000000009E-3</v>
      </c>
      <c r="B1919" s="5">
        <v>-0.19700000000000001</v>
      </c>
      <c r="C1919" s="75">
        <v>3.74</v>
      </c>
      <c r="D1919" s="75">
        <v>0.06</v>
      </c>
      <c r="G1919" s="20"/>
      <c r="H1919" s="85"/>
      <c r="I1919" s="21"/>
      <c r="W1919" s="6"/>
      <c r="X1919" s="6"/>
      <c r="Y1919" s="6"/>
      <c r="Z1919" s="6"/>
      <c r="AI1919" s="20"/>
      <c r="AJ1919" s="20"/>
      <c r="AK1919" s="21"/>
    </row>
    <row r="1920" spans="1:37">
      <c r="A1920" s="70">
        <f t="shared" si="309"/>
        <v>1.0000000000000009E-3</v>
      </c>
      <c r="B1920" s="5">
        <v>-0.19600000000000001</v>
      </c>
      <c r="C1920" s="75">
        <v>3.82</v>
      </c>
      <c r="D1920" s="75">
        <v>0.04</v>
      </c>
      <c r="G1920" s="20"/>
      <c r="H1920" s="85"/>
      <c r="I1920" s="21"/>
      <c r="W1920" s="6"/>
      <c r="X1920" s="6"/>
      <c r="Y1920" s="6"/>
      <c r="Z1920" s="6"/>
      <c r="AI1920" s="20"/>
      <c r="AJ1920" s="20"/>
      <c r="AK1920" s="21"/>
    </row>
    <row r="1921" spans="1:37">
      <c r="A1921" s="70">
        <f t="shared" si="309"/>
        <v>1.0000000000000009E-3</v>
      </c>
      <c r="B1921" s="5">
        <v>-0.19500000000000001</v>
      </c>
      <c r="C1921" s="75">
        <v>3.91</v>
      </c>
      <c r="D1921" s="75">
        <v>0.05</v>
      </c>
      <c r="G1921" s="20"/>
      <c r="H1921" s="85"/>
      <c r="I1921" s="21"/>
      <c r="W1921" s="6"/>
      <c r="X1921" s="6"/>
      <c r="Y1921" s="6"/>
      <c r="Z1921" s="6"/>
      <c r="AI1921" s="20"/>
      <c r="AJ1921" s="20"/>
      <c r="AK1921" s="21"/>
    </row>
    <row r="1922" spans="1:37">
      <c r="A1922" s="70">
        <f t="shared" si="309"/>
        <v>1.0000000000000009E-3</v>
      </c>
      <c r="B1922" s="5">
        <v>-0.19400000000000001</v>
      </c>
      <c r="C1922" s="75">
        <v>3.84</v>
      </c>
      <c r="D1922" s="75">
        <v>7.0000000000000007E-2</v>
      </c>
      <c r="G1922" s="20"/>
      <c r="H1922" s="85"/>
      <c r="I1922" s="21"/>
      <c r="W1922" s="6"/>
      <c r="X1922" s="6"/>
      <c r="Y1922" s="6"/>
      <c r="Z1922" s="6"/>
      <c r="AI1922" s="20"/>
      <c r="AJ1922" s="20"/>
      <c r="AK1922" s="21"/>
    </row>
    <row r="1923" spans="1:37">
      <c r="A1923" s="70">
        <f t="shared" si="309"/>
        <v>1.0000000000000009E-3</v>
      </c>
      <c r="B1923" s="5">
        <v>-0.193</v>
      </c>
      <c r="C1923" s="75">
        <v>3.92</v>
      </c>
      <c r="D1923" s="75">
        <v>0.05</v>
      </c>
      <c r="G1923" s="20"/>
      <c r="H1923" s="85"/>
      <c r="I1923" s="21"/>
      <c r="W1923" s="6"/>
      <c r="X1923" s="6"/>
      <c r="Y1923" s="6"/>
      <c r="Z1923" s="6"/>
      <c r="AI1923" s="20"/>
      <c r="AJ1923" s="20"/>
      <c r="AK1923" s="21"/>
    </row>
    <row r="1924" spans="1:37">
      <c r="A1924" s="70">
        <f t="shared" ref="A1924:A1987" si="310">B1924-B1923</f>
        <v>1.0000000000000009E-3</v>
      </c>
      <c r="B1924" s="5">
        <v>-0.192</v>
      </c>
      <c r="C1924" s="75">
        <v>3.76</v>
      </c>
      <c r="D1924" s="75">
        <v>0.05</v>
      </c>
      <c r="G1924" s="20"/>
      <c r="H1924" s="85"/>
      <c r="I1924" s="21"/>
      <c r="W1924" s="6"/>
      <c r="X1924" s="6"/>
      <c r="Y1924" s="6"/>
      <c r="Z1924" s="6"/>
      <c r="AI1924" s="20"/>
      <c r="AJ1924" s="20"/>
      <c r="AK1924" s="21"/>
    </row>
    <row r="1925" spans="1:37">
      <c r="A1925" s="70">
        <f t="shared" si="310"/>
        <v>1.0000000000000009E-3</v>
      </c>
      <c r="B1925" s="5">
        <v>-0.191</v>
      </c>
      <c r="C1925" s="75">
        <v>4.13</v>
      </c>
      <c r="D1925" s="75">
        <v>0.05</v>
      </c>
      <c r="G1925" s="20"/>
      <c r="H1925" s="85"/>
      <c r="I1925" s="21"/>
      <c r="W1925" s="6"/>
      <c r="X1925" s="6"/>
      <c r="Y1925" s="6"/>
      <c r="Z1925" s="6"/>
      <c r="AI1925" s="20"/>
      <c r="AJ1925" s="20"/>
      <c r="AK1925" s="21"/>
    </row>
    <row r="1926" spans="1:37">
      <c r="A1926" s="70">
        <f t="shared" si="310"/>
        <v>1.0000000000000009E-3</v>
      </c>
      <c r="B1926" s="5">
        <v>-0.19</v>
      </c>
      <c r="C1926" s="75">
        <v>4.28</v>
      </c>
      <c r="D1926" s="75">
        <v>0.05</v>
      </c>
      <c r="G1926" s="20"/>
      <c r="H1926" s="85"/>
      <c r="I1926" s="21"/>
      <c r="W1926" s="6"/>
      <c r="X1926" s="6"/>
      <c r="Y1926" s="6"/>
      <c r="Z1926" s="6"/>
      <c r="AI1926" s="20"/>
      <c r="AJ1926" s="20"/>
      <c r="AK1926" s="21"/>
    </row>
    <row r="1927" spans="1:37">
      <c r="A1927" s="70">
        <f t="shared" si="310"/>
        <v>1.0000000000000009E-3</v>
      </c>
      <c r="B1927" s="5">
        <v>-0.189</v>
      </c>
      <c r="C1927" s="75">
        <v>4.3899999999999997</v>
      </c>
      <c r="D1927" s="75">
        <v>0.04</v>
      </c>
      <c r="G1927" s="20"/>
      <c r="H1927" s="85"/>
      <c r="I1927" s="21"/>
      <c r="W1927" s="6"/>
      <c r="X1927" s="6"/>
      <c r="Y1927" s="6"/>
      <c r="Z1927" s="6"/>
      <c r="AI1927" s="20"/>
      <c r="AJ1927" s="20"/>
      <c r="AK1927" s="21"/>
    </row>
    <row r="1928" spans="1:37">
      <c r="A1928" s="70">
        <f t="shared" si="310"/>
        <v>1.0000000000000009E-3</v>
      </c>
      <c r="B1928" s="5">
        <v>-0.188</v>
      </c>
      <c r="C1928" s="75">
        <v>4.46</v>
      </c>
      <c r="D1928" s="75">
        <v>0.05</v>
      </c>
      <c r="G1928" s="20"/>
      <c r="H1928" s="85"/>
      <c r="I1928" s="21"/>
      <c r="W1928" s="6"/>
      <c r="X1928" s="6"/>
      <c r="Y1928" s="6"/>
      <c r="Z1928" s="6"/>
      <c r="AI1928" s="20"/>
      <c r="AJ1928" s="20"/>
      <c r="AK1928" s="21"/>
    </row>
    <row r="1929" spans="1:37">
      <c r="A1929" s="70">
        <f t="shared" si="310"/>
        <v>1.0000000000000009E-3</v>
      </c>
      <c r="B1929" s="5">
        <v>-0.187</v>
      </c>
      <c r="C1929" s="75">
        <v>4.4000000000000004</v>
      </c>
      <c r="D1929" s="75">
        <v>0.05</v>
      </c>
      <c r="G1929" s="20"/>
      <c r="H1929" s="85"/>
      <c r="I1929" s="21"/>
      <c r="W1929" s="6"/>
      <c r="X1929" s="6"/>
      <c r="Y1929" s="6"/>
      <c r="Z1929" s="6"/>
      <c r="AI1929" s="20"/>
      <c r="AJ1929" s="20"/>
      <c r="AK1929" s="21"/>
    </row>
    <row r="1930" spans="1:37">
      <c r="A1930" s="70">
        <f t="shared" si="310"/>
        <v>1.0000000000000009E-3</v>
      </c>
      <c r="B1930" s="5">
        <v>-0.186</v>
      </c>
      <c r="C1930" s="75">
        <v>4.47</v>
      </c>
      <c r="D1930" s="75">
        <v>0.04</v>
      </c>
      <c r="G1930" s="20"/>
      <c r="H1930" s="85"/>
      <c r="I1930" s="21"/>
      <c r="W1930" s="6"/>
      <c r="X1930" s="6"/>
      <c r="Y1930" s="6"/>
      <c r="Z1930" s="6"/>
      <c r="AI1930" s="20"/>
      <c r="AJ1930" s="20"/>
      <c r="AK1930" s="21"/>
    </row>
    <row r="1931" spans="1:37">
      <c r="A1931" s="70">
        <f t="shared" si="310"/>
        <v>1.0000000000000009E-3</v>
      </c>
      <c r="B1931" s="5">
        <v>-0.185</v>
      </c>
      <c r="C1931" s="75">
        <v>4.59</v>
      </c>
      <c r="D1931" s="75">
        <v>0.06</v>
      </c>
      <c r="G1931" s="20"/>
      <c r="H1931" s="85"/>
      <c r="I1931" s="21"/>
      <c r="W1931" s="6"/>
      <c r="X1931" s="6"/>
      <c r="Y1931" s="6"/>
      <c r="Z1931" s="6"/>
      <c r="AI1931" s="20"/>
      <c r="AJ1931" s="20"/>
      <c r="AK1931" s="21"/>
    </row>
    <row r="1932" spans="1:37">
      <c r="A1932" s="70">
        <f t="shared" si="310"/>
        <v>1.0000000000000009E-3</v>
      </c>
      <c r="B1932" s="5">
        <v>-0.184</v>
      </c>
      <c r="C1932" s="75">
        <v>4.4000000000000004</v>
      </c>
      <c r="D1932" s="75">
        <v>0.06</v>
      </c>
      <c r="G1932" s="20"/>
      <c r="H1932" s="85"/>
      <c r="I1932" s="21"/>
      <c r="W1932" s="6"/>
      <c r="X1932" s="6"/>
      <c r="Y1932" s="6"/>
      <c r="Z1932" s="6"/>
      <c r="AI1932" s="20"/>
      <c r="AJ1932" s="20"/>
      <c r="AK1932" s="21"/>
    </row>
    <row r="1933" spans="1:37">
      <c r="A1933" s="70">
        <f t="shared" si="310"/>
        <v>1.0000000000000009E-3</v>
      </c>
      <c r="B1933" s="5">
        <v>-0.183</v>
      </c>
      <c r="C1933" s="75">
        <v>4.37</v>
      </c>
      <c r="D1933" s="75">
        <v>0.04</v>
      </c>
      <c r="G1933" s="20"/>
      <c r="H1933" s="85"/>
      <c r="I1933" s="21"/>
      <c r="W1933" s="6"/>
      <c r="X1933" s="6"/>
      <c r="Y1933" s="6"/>
      <c r="Z1933" s="6"/>
      <c r="AI1933" s="20"/>
      <c r="AJ1933" s="20"/>
      <c r="AK1933" s="21"/>
    </row>
    <row r="1934" spans="1:37">
      <c r="A1934" s="70">
        <f t="shared" si="310"/>
        <v>1.0000000000000009E-3</v>
      </c>
      <c r="B1934" s="5">
        <v>-0.182</v>
      </c>
      <c r="C1934" s="75">
        <v>4.4800000000000004</v>
      </c>
      <c r="D1934" s="75">
        <v>0.05</v>
      </c>
      <c r="G1934" s="20"/>
      <c r="H1934" s="85"/>
      <c r="I1934" s="21"/>
      <c r="W1934" s="6"/>
      <c r="X1934" s="6"/>
      <c r="Y1934" s="6"/>
      <c r="Z1934" s="6"/>
      <c r="AI1934" s="20"/>
      <c r="AJ1934" s="20"/>
      <c r="AK1934" s="21"/>
    </row>
    <row r="1935" spans="1:37">
      <c r="A1935" s="70">
        <f t="shared" si="310"/>
        <v>1.0000000000000009E-3</v>
      </c>
      <c r="B1935" s="5">
        <v>-0.18099999999999999</v>
      </c>
      <c r="C1935" s="75">
        <v>4.46</v>
      </c>
      <c r="D1935" s="75">
        <v>0.03</v>
      </c>
      <c r="G1935" s="20"/>
      <c r="H1935" s="85"/>
      <c r="I1935" s="21"/>
      <c r="W1935" s="6"/>
      <c r="X1935" s="6"/>
      <c r="Y1935" s="6"/>
      <c r="Z1935" s="6"/>
      <c r="AI1935" s="20"/>
      <c r="AJ1935" s="20"/>
      <c r="AK1935" s="21"/>
    </row>
    <row r="1936" spans="1:37">
      <c r="A1936" s="70">
        <f t="shared" si="310"/>
        <v>1.0000000000000009E-3</v>
      </c>
      <c r="B1936" s="5">
        <v>-0.18</v>
      </c>
      <c r="C1936" s="75">
        <v>4.3899999999999997</v>
      </c>
      <c r="D1936" s="75">
        <v>0.06</v>
      </c>
      <c r="G1936" s="20"/>
      <c r="H1936" s="85"/>
      <c r="I1936" s="21"/>
      <c r="W1936" s="6"/>
      <c r="X1936" s="6"/>
      <c r="Y1936" s="6"/>
      <c r="Z1936" s="6"/>
      <c r="AI1936" s="20"/>
      <c r="AJ1936" s="20"/>
      <c r="AK1936" s="21"/>
    </row>
    <row r="1937" spans="1:37">
      <c r="A1937" s="70">
        <f t="shared" si="310"/>
        <v>1.0000000000000009E-3</v>
      </c>
      <c r="B1937" s="5">
        <v>-0.17899999999999999</v>
      </c>
      <c r="C1937" s="75">
        <v>4.4800000000000004</v>
      </c>
      <c r="D1937" s="75">
        <v>0.05</v>
      </c>
      <c r="G1937" s="20"/>
      <c r="H1937" s="85"/>
      <c r="I1937" s="21"/>
      <c r="W1937" s="6"/>
      <c r="X1937" s="6"/>
      <c r="Y1937" s="6"/>
      <c r="Z1937" s="6"/>
      <c r="AI1937" s="20"/>
      <c r="AJ1937" s="20"/>
      <c r="AK1937" s="21"/>
    </row>
    <row r="1938" spans="1:37">
      <c r="A1938" s="70">
        <f t="shared" si="310"/>
        <v>1.0000000000000009E-3</v>
      </c>
      <c r="B1938" s="5">
        <v>-0.17799999999999999</v>
      </c>
      <c r="C1938" s="75">
        <v>4.4400000000000004</v>
      </c>
      <c r="D1938" s="75">
        <v>0.03</v>
      </c>
      <c r="G1938" s="20"/>
      <c r="H1938" s="85"/>
      <c r="I1938" s="21"/>
      <c r="W1938" s="6"/>
      <c r="X1938" s="6"/>
      <c r="Y1938" s="6"/>
      <c r="Z1938" s="6"/>
      <c r="AI1938" s="20"/>
      <c r="AJ1938" s="20"/>
      <c r="AK1938" s="21"/>
    </row>
    <row r="1939" spans="1:37">
      <c r="A1939" s="70">
        <f t="shared" si="310"/>
        <v>1.0000000000000009E-3</v>
      </c>
      <c r="B1939" s="5">
        <v>-0.17699999999999999</v>
      </c>
      <c r="C1939" s="75">
        <v>4.46</v>
      </c>
      <c r="D1939" s="75">
        <v>0.04</v>
      </c>
      <c r="G1939" s="20"/>
      <c r="H1939" s="85"/>
      <c r="I1939" s="21"/>
      <c r="W1939" s="6"/>
      <c r="X1939" s="6"/>
      <c r="Y1939" s="6"/>
      <c r="Z1939" s="6"/>
      <c r="AI1939" s="20"/>
      <c r="AJ1939" s="20"/>
      <c r="AK1939" s="21"/>
    </row>
    <row r="1940" spans="1:37">
      <c r="A1940" s="70">
        <f t="shared" si="310"/>
        <v>1.0000000000000009E-3</v>
      </c>
      <c r="B1940" s="5">
        <v>-0.17599999999999999</v>
      </c>
      <c r="C1940" s="75">
        <v>4.3899999999999997</v>
      </c>
      <c r="D1940" s="75">
        <v>0.04</v>
      </c>
      <c r="G1940" s="20"/>
      <c r="H1940" s="85"/>
      <c r="I1940" s="21"/>
      <c r="W1940" s="6"/>
      <c r="X1940" s="6"/>
      <c r="Y1940" s="6"/>
      <c r="Z1940" s="6"/>
      <c r="AI1940" s="20"/>
      <c r="AJ1940" s="20"/>
      <c r="AK1940" s="21"/>
    </row>
    <row r="1941" spans="1:37">
      <c r="A1941" s="70">
        <f t="shared" si="310"/>
        <v>1.0000000000000009E-3</v>
      </c>
      <c r="B1941" s="5">
        <v>-0.17499999999999999</v>
      </c>
      <c r="C1941" s="75">
        <v>4.32</v>
      </c>
      <c r="D1941" s="75">
        <v>0.05</v>
      </c>
      <c r="G1941" s="20"/>
      <c r="H1941" s="85"/>
      <c r="I1941" s="21"/>
      <c r="W1941" s="6"/>
      <c r="X1941" s="6"/>
      <c r="Y1941" s="6"/>
      <c r="Z1941" s="6"/>
      <c r="AI1941" s="20"/>
      <c r="AJ1941" s="20"/>
      <c r="AK1941" s="21"/>
    </row>
    <row r="1942" spans="1:37">
      <c r="A1942" s="70">
        <f t="shared" si="310"/>
        <v>1.0000000000000009E-3</v>
      </c>
      <c r="B1942" s="5">
        <v>-0.17399999999999999</v>
      </c>
      <c r="C1942" s="75">
        <v>4.28</v>
      </c>
      <c r="D1942" s="75">
        <v>0.04</v>
      </c>
      <c r="G1942" s="20"/>
      <c r="H1942" s="85"/>
      <c r="I1942" s="21"/>
      <c r="W1942" s="6"/>
      <c r="X1942" s="6"/>
      <c r="Y1942" s="6"/>
      <c r="Z1942" s="6"/>
      <c r="AI1942" s="20"/>
      <c r="AJ1942" s="20"/>
      <c r="AK1942" s="21"/>
    </row>
    <row r="1943" spans="1:37">
      <c r="A1943" s="70">
        <f t="shared" si="310"/>
        <v>1.0000000000000009E-3</v>
      </c>
      <c r="B1943" s="5">
        <v>-0.17299999999999999</v>
      </c>
      <c r="C1943" s="75">
        <v>4.38</v>
      </c>
      <c r="D1943" s="75">
        <v>0.03</v>
      </c>
      <c r="G1943" s="20"/>
      <c r="H1943" s="85"/>
      <c r="I1943" s="21"/>
      <c r="W1943" s="6"/>
      <c r="X1943" s="6"/>
      <c r="Y1943" s="6"/>
      <c r="Z1943" s="6"/>
      <c r="AI1943" s="20"/>
      <c r="AJ1943" s="20"/>
      <c r="AK1943" s="21"/>
    </row>
    <row r="1944" spans="1:37">
      <c r="A1944" s="70">
        <f t="shared" si="310"/>
        <v>1.0000000000000009E-3</v>
      </c>
      <c r="B1944" s="5">
        <v>-0.17199999999999999</v>
      </c>
      <c r="C1944" s="75">
        <v>4.46</v>
      </c>
      <c r="D1944" s="75">
        <v>0.03</v>
      </c>
      <c r="G1944" s="20"/>
      <c r="H1944" s="85"/>
      <c r="I1944" s="21"/>
      <c r="W1944" s="6"/>
      <c r="X1944" s="6"/>
      <c r="Y1944" s="6"/>
      <c r="Z1944" s="6"/>
      <c r="AI1944" s="20"/>
      <c r="AJ1944" s="20"/>
      <c r="AK1944" s="21"/>
    </row>
    <row r="1945" spans="1:37">
      <c r="A1945" s="70">
        <f t="shared" si="310"/>
        <v>9.9999999999997313E-4</v>
      </c>
      <c r="B1945" s="5">
        <v>-0.17100000000000001</v>
      </c>
      <c r="C1945" s="75">
        <v>4.53</v>
      </c>
      <c r="D1945" s="75">
        <v>0.04</v>
      </c>
      <c r="G1945" s="20"/>
      <c r="H1945" s="85"/>
      <c r="I1945" s="21"/>
      <c r="W1945" s="6"/>
      <c r="X1945" s="6"/>
      <c r="Y1945" s="6"/>
      <c r="Z1945" s="6"/>
      <c r="AI1945" s="20"/>
      <c r="AJ1945" s="20"/>
      <c r="AK1945" s="21"/>
    </row>
    <row r="1946" spans="1:37">
      <c r="A1946" s="70">
        <f t="shared" si="310"/>
        <v>1.0000000000000009E-3</v>
      </c>
      <c r="B1946" s="5">
        <v>-0.17</v>
      </c>
      <c r="C1946" s="75">
        <v>4.5</v>
      </c>
      <c r="D1946" s="75">
        <v>0.03</v>
      </c>
      <c r="G1946" s="20"/>
      <c r="H1946" s="85"/>
      <c r="I1946" s="21"/>
      <c r="W1946" s="6"/>
      <c r="X1946" s="6"/>
      <c r="Y1946" s="6"/>
      <c r="Z1946" s="6"/>
      <c r="AI1946" s="20"/>
      <c r="AJ1946" s="20"/>
      <c r="AK1946" s="21"/>
    </row>
    <row r="1947" spans="1:37">
      <c r="A1947" s="70">
        <f t="shared" si="310"/>
        <v>1.0000000000000009E-3</v>
      </c>
      <c r="B1947" s="5">
        <v>-0.16900000000000001</v>
      </c>
      <c r="C1947" s="75">
        <v>4.5</v>
      </c>
      <c r="D1947" s="75">
        <v>0.04</v>
      </c>
      <c r="G1947" s="20"/>
      <c r="H1947" s="85"/>
      <c r="I1947" s="21"/>
      <c r="W1947" s="6"/>
      <c r="X1947" s="6"/>
      <c r="Y1947" s="6"/>
      <c r="Z1947" s="6"/>
      <c r="AI1947" s="20"/>
      <c r="AJ1947" s="20"/>
      <c r="AK1947" s="21"/>
    </row>
    <row r="1948" spans="1:37">
      <c r="A1948" s="70">
        <f t="shared" si="310"/>
        <v>1.0000000000000009E-3</v>
      </c>
      <c r="B1948" s="5">
        <v>-0.16800000000000001</v>
      </c>
      <c r="C1948" s="75">
        <v>4.4800000000000004</v>
      </c>
      <c r="D1948" s="75">
        <v>0.04</v>
      </c>
      <c r="G1948" s="20"/>
      <c r="H1948" s="85"/>
      <c r="I1948" s="21"/>
      <c r="W1948" s="6"/>
      <c r="X1948" s="6"/>
      <c r="Y1948" s="6"/>
      <c r="Z1948" s="6"/>
      <c r="AI1948" s="20"/>
      <c r="AJ1948" s="20"/>
      <c r="AK1948" s="21"/>
    </row>
    <row r="1949" spans="1:37">
      <c r="A1949" s="70">
        <f t="shared" si="310"/>
        <v>1.0000000000000009E-3</v>
      </c>
      <c r="B1949" s="5">
        <v>-0.16700000000000001</v>
      </c>
      <c r="C1949" s="75">
        <v>4.41</v>
      </c>
      <c r="D1949" s="75">
        <v>0.06</v>
      </c>
      <c r="G1949" s="20"/>
      <c r="H1949" s="85"/>
      <c r="I1949" s="21"/>
      <c r="W1949" s="6"/>
      <c r="X1949" s="6"/>
      <c r="Y1949" s="6"/>
      <c r="Z1949" s="6"/>
      <c r="AI1949" s="20"/>
      <c r="AJ1949" s="20"/>
      <c r="AK1949" s="21"/>
    </row>
    <row r="1950" spans="1:37">
      <c r="A1950" s="70">
        <f t="shared" si="310"/>
        <v>1.0000000000000009E-3</v>
      </c>
      <c r="B1950" s="5">
        <v>-0.16600000000000001</v>
      </c>
      <c r="C1950" s="75">
        <v>4.4800000000000004</v>
      </c>
      <c r="D1950" s="75">
        <v>0.04</v>
      </c>
      <c r="G1950" s="20"/>
      <c r="H1950" s="85"/>
      <c r="I1950" s="21"/>
      <c r="W1950" s="6"/>
      <c r="X1950" s="6"/>
      <c r="Y1950" s="6"/>
      <c r="Z1950" s="6"/>
      <c r="AI1950" s="20"/>
      <c r="AJ1950" s="20"/>
      <c r="AK1950" s="21"/>
    </row>
    <row r="1951" spans="1:37">
      <c r="A1951" s="70">
        <f t="shared" si="310"/>
        <v>1.0000000000000009E-3</v>
      </c>
      <c r="B1951" s="5">
        <v>-0.16500000000000001</v>
      </c>
      <c r="C1951" s="75">
        <v>4.68</v>
      </c>
      <c r="D1951" s="75">
        <v>0.05</v>
      </c>
      <c r="G1951" s="20"/>
      <c r="H1951" s="85"/>
      <c r="I1951" s="21"/>
      <c r="W1951" s="6"/>
      <c r="X1951" s="6"/>
      <c r="Y1951" s="6"/>
      <c r="Z1951" s="6"/>
      <c r="AI1951" s="20"/>
      <c r="AJ1951" s="20"/>
      <c r="AK1951" s="21"/>
    </row>
    <row r="1952" spans="1:37">
      <c r="A1952" s="70">
        <f t="shared" si="310"/>
        <v>1.0000000000000009E-3</v>
      </c>
      <c r="B1952" s="5">
        <v>-0.16400000000000001</v>
      </c>
      <c r="C1952" s="75">
        <v>4.68</v>
      </c>
      <c r="D1952" s="75">
        <v>0.05</v>
      </c>
      <c r="G1952" s="20"/>
      <c r="H1952" s="85"/>
      <c r="I1952" s="21"/>
      <c r="W1952" s="6"/>
      <c r="X1952" s="6"/>
      <c r="Y1952" s="6"/>
      <c r="Z1952" s="6"/>
      <c r="AI1952" s="20"/>
      <c r="AJ1952" s="20"/>
      <c r="AK1952" s="21"/>
    </row>
    <row r="1953" spans="1:37">
      <c r="A1953" s="70">
        <f t="shared" si="310"/>
        <v>1.0000000000000009E-3</v>
      </c>
      <c r="B1953" s="5">
        <v>-0.16300000000000001</v>
      </c>
      <c r="C1953" s="75">
        <v>4.7</v>
      </c>
      <c r="D1953" s="75">
        <v>0.06</v>
      </c>
      <c r="G1953" s="20"/>
      <c r="H1953" s="85"/>
      <c r="I1953" s="21"/>
      <c r="W1953" s="6"/>
      <c r="X1953" s="6"/>
      <c r="Y1953" s="6"/>
      <c r="Z1953" s="6"/>
      <c r="AI1953" s="20"/>
      <c r="AJ1953" s="20"/>
      <c r="AK1953" s="21"/>
    </row>
    <row r="1954" spans="1:37">
      <c r="A1954" s="70">
        <f t="shared" si="310"/>
        <v>1.0000000000000009E-3</v>
      </c>
      <c r="B1954" s="5">
        <v>-0.16200000000000001</v>
      </c>
      <c r="C1954" s="75">
        <v>4.66</v>
      </c>
      <c r="D1954" s="75">
        <v>0.05</v>
      </c>
      <c r="G1954" s="20"/>
      <c r="H1954" s="85"/>
      <c r="I1954" s="21"/>
      <c r="W1954" s="6"/>
      <c r="X1954" s="6"/>
      <c r="Y1954" s="6"/>
      <c r="Z1954" s="6"/>
      <c r="AI1954" s="20"/>
      <c r="AJ1954" s="20"/>
      <c r="AK1954" s="21"/>
    </row>
    <row r="1955" spans="1:37">
      <c r="A1955" s="70">
        <f t="shared" si="310"/>
        <v>1.0000000000000009E-3</v>
      </c>
      <c r="B1955" s="5">
        <v>-0.161</v>
      </c>
      <c r="C1955" s="75">
        <v>4.6500000000000004</v>
      </c>
      <c r="D1955" s="75">
        <v>0.04</v>
      </c>
      <c r="G1955" s="20"/>
      <c r="H1955" s="85"/>
      <c r="I1955" s="21"/>
      <c r="W1955" s="6"/>
      <c r="X1955" s="6"/>
      <c r="Y1955" s="6"/>
      <c r="Z1955" s="6"/>
      <c r="AI1955" s="20"/>
      <c r="AJ1955" s="20"/>
      <c r="AK1955" s="21"/>
    </row>
    <row r="1956" spans="1:37">
      <c r="A1956" s="70">
        <f t="shared" si="310"/>
        <v>1.0000000000000009E-3</v>
      </c>
      <c r="B1956" s="5">
        <v>-0.16</v>
      </c>
      <c r="C1956" s="75">
        <v>4.6900000000000004</v>
      </c>
      <c r="D1956" s="75">
        <v>0.05</v>
      </c>
      <c r="G1956" s="20"/>
      <c r="H1956" s="85"/>
      <c r="I1956" s="21"/>
      <c r="W1956" s="6"/>
      <c r="X1956" s="6"/>
      <c r="Y1956" s="6"/>
      <c r="Z1956" s="6"/>
      <c r="AI1956" s="20"/>
      <c r="AJ1956" s="20"/>
      <c r="AK1956" s="21"/>
    </row>
    <row r="1957" spans="1:37">
      <c r="A1957" s="70">
        <f t="shared" si="310"/>
        <v>1.0000000000000009E-3</v>
      </c>
      <c r="B1957" s="5">
        <v>-0.159</v>
      </c>
      <c r="C1957" s="75">
        <v>4.66</v>
      </c>
      <c r="D1957" s="75">
        <v>0.05</v>
      </c>
      <c r="G1957" s="20"/>
      <c r="H1957" s="85"/>
      <c r="I1957" s="21"/>
      <c r="W1957" s="6"/>
      <c r="X1957" s="6"/>
      <c r="Y1957" s="6"/>
      <c r="Z1957" s="6"/>
      <c r="AI1957" s="20"/>
      <c r="AJ1957" s="20"/>
      <c r="AK1957" s="21"/>
    </row>
    <row r="1958" spans="1:37">
      <c r="A1958" s="70">
        <f t="shared" si="310"/>
        <v>1.0000000000000009E-3</v>
      </c>
      <c r="B1958" s="5">
        <v>-0.158</v>
      </c>
      <c r="C1958" s="75">
        <v>4.6900000000000004</v>
      </c>
      <c r="D1958" s="75">
        <v>0.03</v>
      </c>
      <c r="G1958" s="20"/>
      <c r="H1958" s="85"/>
      <c r="I1958" s="21"/>
      <c r="W1958" s="6"/>
      <c r="X1958" s="6"/>
      <c r="Y1958" s="6"/>
      <c r="Z1958" s="6"/>
      <c r="AI1958" s="20"/>
      <c r="AJ1958" s="20"/>
      <c r="AK1958" s="21"/>
    </row>
    <row r="1959" spans="1:37">
      <c r="A1959" s="70">
        <f t="shared" si="310"/>
        <v>1.0000000000000009E-3</v>
      </c>
      <c r="B1959" s="5">
        <v>-0.157</v>
      </c>
      <c r="C1959" s="75">
        <v>4.74</v>
      </c>
      <c r="D1959" s="75">
        <v>0.04</v>
      </c>
      <c r="G1959" s="20"/>
      <c r="H1959" s="85"/>
      <c r="I1959" s="21"/>
      <c r="W1959" s="6"/>
      <c r="X1959" s="6"/>
      <c r="Y1959" s="6"/>
      <c r="Z1959" s="6"/>
      <c r="AI1959" s="20"/>
      <c r="AJ1959" s="20"/>
      <c r="AK1959" s="21"/>
    </row>
    <row r="1960" spans="1:37">
      <c r="A1960" s="70">
        <f t="shared" si="310"/>
        <v>1.0000000000000009E-3</v>
      </c>
      <c r="B1960" s="5">
        <v>-0.156</v>
      </c>
      <c r="C1960" s="75">
        <v>4.78</v>
      </c>
      <c r="D1960" s="75">
        <v>0.04</v>
      </c>
      <c r="G1960" s="20"/>
      <c r="H1960" s="85"/>
      <c r="I1960" s="21"/>
      <c r="W1960" s="6"/>
      <c r="X1960" s="6"/>
      <c r="Y1960" s="6"/>
      <c r="Z1960" s="6"/>
      <c r="AI1960" s="20"/>
      <c r="AJ1960" s="20"/>
      <c r="AK1960" s="21"/>
    </row>
    <row r="1961" spans="1:37">
      <c r="A1961" s="70">
        <f t="shared" si="310"/>
        <v>1.0000000000000009E-3</v>
      </c>
      <c r="B1961" s="5">
        <v>-0.155</v>
      </c>
      <c r="C1961" s="75">
        <v>4.51</v>
      </c>
      <c r="D1961" s="75">
        <v>0.04</v>
      </c>
      <c r="G1961" s="20"/>
      <c r="H1961" s="85"/>
      <c r="I1961" s="21"/>
      <c r="W1961" s="6"/>
      <c r="X1961" s="6"/>
      <c r="Y1961" s="6"/>
      <c r="Z1961" s="6"/>
      <c r="AI1961" s="20"/>
      <c r="AJ1961" s="20"/>
      <c r="AK1961" s="21"/>
    </row>
    <row r="1962" spans="1:37">
      <c r="A1962" s="70">
        <f t="shared" si="310"/>
        <v>1.0000000000000009E-3</v>
      </c>
      <c r="B1962" s="5">
        <v>-0.154</v>
      </c>
      <c r="C1962" s="75">
        <v>4.66</v>
      </c>
      <c r="D1962" s="75">
        <v>0.04</v>
      </c>
      <c r="G1962" s="20"/>
      <c r="H1962" s="85"/>
      <c r="I1962" s="21"/>
      <c r="W1962" s="6"/>
      <c r="X1962" s="6"/>
      <c r="Y1962" s="6"/>
      <c r="Z1962" s="6"/>
      <c r="AI1962" s="20"/>
      <c r="AJ1962" s="20"/>
      <c r="AK1962" s="21"/>
    </row>
    <row r="1963" spans="1:37">
      <c r="A1963" s="70">
        <f t="shared" si="310"/>
        <v>1.0000000000000009E-3</v>
      </c>
      <c r="B1963" s="5">
        <v>-0.153</v>
      </c>
      <c r="C1963" s="75">
        <v>4.62</v>
      </c>
      <c r="D1963" s="75">
        <v>0.04</v>
      </c>
      <c r="G1963" s="20"/>
      <c r="H1963" s="85"/>
      <c r="I1963" s="21"/>
      <c r="W1963" s="6"/>
      <c r="X1963" s="6"/>
      <c r="Y1963" s="6"/>
      <c r="Z1963" s="6"/>
      <c r="AI1963" s="20"/>
      <c r="AJ1963" s="20"/>
      <c r="AK1963" s="21"/>
    </row>
    <row r="1964" spans="1:37">
      <c r="A1964" s="70">
        <f t="shared" si="310"/>
        <v>1.0000000000000009E-3</v>
      </c>
      <c r="B1964" s="5">
        <v>-0.152</v>
      </c>
      <c r="C1964" s="75">
        <v>4.6399999999999997</v>
      </c>
      <c r="D1964" s="75">
        <v>0.05</v>
      </c>
      <c r="G1964" s="20"/>
      <c r="H1964" s="85"/>
      <c r="I1964" s="21"/>
      <c r="W1964" s="6"/>
      <c r="X1964" s="6"/>
      <c r="Y1964" s="6"/>
      <c r="Z1964" s="6"/>
      <c r="AI1964" s="20"/>
      <c r="AJ1964" s="20"/>
      <c r="AK1964" s="21"/>
    </row>
    <row r="1965" spans="1:37">
      <c r="A1965" s="70">
        <f t="shared" si="310"/>
        <v>1.0000000000000009E-3</v>
      </c>
      <c r="B1965" s="5">
        <v>-0.151</v>
      </c>
      <c r="C1965" s="75">
        <v>4.66</v>
      </c>
      <c r="D1965" s="75">
        <v>0.06</v>
      </c>
      <c r="G1965" s="20"/>
      <c r="H1965" s="85"/>
      <c r="I1965" s="21"/>
      <c r="W1965" s="6"/>
      <c r="X1965" s="6"/>
      <c r="Y1965" s="6"/>
      <c r="Z1965" s="6"/>
      <c r="AI1965" s="20"/>
      <c r="AJ1965" s="20"/>
      <c r="AK1965" s="21"/>
    </row>
    <row r="1966" spans="1:37">
      <c r="A1966" s="70">
        <f t="shared" si="310"/>
        <v>1.0000000000000009E-3</v>
      </c>
      <c r="B1966" s="5">
        <v>-0.15</v>
      </c>
      <c r="C1966" s="75">
        <v>4.75</v>
      </c>
      <c r="D1966" s="75">
        <v>0.06</v>
      </c>
      <c r="G1966" s="20"/>
      <c r="H1966" s="85"/>
      <c r="I1966" s="21"/>
      <c r="W1966" s="6"/>
      <c r="X1966" s="6"/>
      <c r="Y1966" s="6"/>
      <c r="Z1966" s="6"/>
      <c r="AI1966" s="20"/>
      <c r="AJ1966" s="20"/>
      <c r="AK1966" s="21"/>
    </row>
    <row r="1967" spans="1:37">
      <c r="A1967" s="70">
        <f t="shared" si="310"/>
        <v>1.0000000000000009E-3</v>
      </c>
      <c r="B1967" s="5">
        <v>-0.14899999999999999</v>
      </c>
      <c r="C1967" s="75">
        <v>4.75</v>
      </c>
      <c r="D1967" s="75">
        <v>0.04</v>
      </c>
      <c r="G1967" s="20"/>
      <c r="H1967" s="85"/>
      <c r="I1967" s="21"/>
      <c r="W1967" s="6"/>
      <c r="X1967" s="6"/>
      <c r="Y1967" s="6"/>
      <c r="Z1967" s="6"/>
      <c r="AI1967" s="20"/>
      <c r="AJ1967" s="20"/>
      <c r="AK1967" s="21"/>
    </row>
    <row r="1968" spans="1:37">
      <c r="A1968" s="70">
        <f t="shared" si="310"/>
        <v>1.0000000000000009E-3</v>
      </c>
      <c r="B1968" s="5">
        <v>-0.14799999999999999</v>
      </c>
      <c r="C1968" s="75">
        <v>4.71</v>
      </c>
      <c r="D1968" s="75">
        <v>0.05</v>
      </c>
      <c r="G1968" s="20"/>
      <c r="H1968" s="85"/>
      <c r="I1968" s="21"/>
      <c r="W1968" s="6"/>
      <c r="X1968" s="6"/>
      <c r="Y1968" s="6"/>
      <c r="Z1968" s="6"/>
      <c r="AI1968" s="20"/>
      <c r="AJ1968" s="20"/>
      <c r="AK1968" s="21"/>
    </row>
    <row r="1969" spans="1:37">
      <c r="A1969" s="70">
        <f t="shared" si="310"/>
        <v>1.0000000000000009E-3</v>
      </c>
      <c r="B1969" s="5">
        <v>-0.14699999999999999</v>
      </c>
      <c r="C1969" s="75">
        <v>4.82</v>
      </c>
      <c r="D1969" s="75">
        <v>0.05</v>
      </c>
      <c r="G1969" s="20"/>
      <c r="H1969" s="85"/>
      <c r="I1969" s="21"/>
      <c r="W1969" s="6"/>
      <c r="X1969" s="6"/>
      <c r="Y1969" s="6"/>
      <c r="Z1969" s="6"/>
      <c r="AI1969" s="20"/>
      <c r="AJ1969" s="20"/>
      <c r="AK1969" s="21"/>
    </row>
    <row r="1970" spans="1:37">
      <c r="A1970" s="70">
        <f t="shared" si="310"/>
        <v>1.0000000000000009E-3</v>
      </c>
      <c r="B1970" s="5">
        <v>-0.14599999999999999</v>
      </c>
      <c r="C1970" s="75">
        <v>4.7699999999999996</v>
      </c>
      <c r="D1970" s="75">
        <v>0.05</v>
      </c>
      <c r="G1970" s="20"/>
      <c r="H1970" s="85"/>
      <c r="I1970" s="21"/>
      <c r="W1970" s="6"/>
      <c r="X1970" s="6"/>
      <c r="Y1970" s="6"/>
      <c r="Z1970" s="6"/>
      <c r="AI1970" s="20"/>
      <c r="AJ1970" s="20"/>
      <c r="AK1970" s="21"/>
    </row>
    <row r="1971" spans="1:37">
      <c r="A1971" s="70">
        <f t="shared" si="310"/>
        <v>1.0000000000000009E-3</v>
      </c>
      <c r="B1971" s="5">
        <v>-0.14499999999999999</v>
      </c>
      <c r="C1971" s="75">
        <v>4.74</v>
      </c>
      <c r="D1971" s="75">
        <v>0.05</v>
      </c>
      <c r="G1971" s="20"/>
      <c r="H1971" s="85"/>
      <c r="I1971" s="21"/>
      <c r="W1971" s="6"/>
      <c r="X1971" s="6"/>
      <c r="Y1971" s="6"/>
      <c r="Z1971" s="6"/>
      <c r="AI1971" s="20"/>
      <c r="AJ1971" s="20"/>
      <c r="AK1971" s="21"/>
    </row>
    <row r="1972" spans="1:37">
      <c r="A1972" s="70">
        <f t="shared" si="310"/>
        <v>1.0000000000000009E-3</v>
      </c>
      <c r="B1972" s="5">
        <v>-0.14399999999999999</v>
      </c>
      <c r="C1972" s="75">
        <v>4.82</v>
      </c>
      <c r="D1972" s="75">
        <v>0.05</v>
      </c>
      <c r="G1972" s="20"/>
      <c r="H1972" s="85"/>
      <c r="I1972" s="21"/>
      <c r="W1972" s="6"/>
      <c r="X1972" s="6"/>
      <c r="Y1972" s="6"/>
      <c r="Z1972" s="6"/>
      <c r="AI1972" s="20"/>
      <c r="AJ1972" s="20"/>
      <c r="AK1972" s="21"/>
    </row>
    <row r="1973" spans="1:37">
      <c r="A1973" s="70">
        <f t="shared" si="310"/>
        <v>1.0000000000000009E-3</v>
      </c>
      <c r="B1973" s="5">
        <v>-0.14299999999999999</v>
      </c>
      <c r="C1973" s="75">
        <v>4.78</v>
      </c>
      <c r="D1973" s="75">
        <v>0.05</v>
      </c>
      <c r="G1973" s="20"/>
      <c r="H1973" s="85"/>
      <c r="I1973" s="21"/>
      <c r="W1973" s="6"/>
      <c r="X1973" s="6"/>
      <c r="Y1973" s="6"/>
      <c r="Z1973" s="6"/>
      <c r="AI1973" s="20"/>
      <c r="AJ1973" s="20"/>
      <c r="AK1973" s="21"/>
    </row>
    <row r="1974" spans="1:37">
      <c r="A1974" s="70">
        <f t="shared" si="310"/>
        <v>1.0000000000000009E-3</v>
      </c>
      <c r="B1974" s="5">
        <v>-0.14199999999999999</v>
      </c>
      <c r="C1974" s="75">
        <v>4.75</v>
      </c>
      <c r="D1974" s="75">
        <v>0.06</v>
      </c>
      <c r="G1974" s="20"/>
      <c r="H1974" s="85"/>
      <c r="I1974" s="21"/>
      <c r="W1974" s="6"/>
      <c r="X1974" s="6"/>
      <c r="Y1974" s="6"/>
      <c r="Z1974" s="6"/>
      <c r="AI1974" s="20"/>
      <c r="AJ1974" s="20"/>
      <c r="AK1974" s="21"/>
    </row>
    <row r="1975" spans="1:37">
      <c r="A1975" s="70">
        <f t="shared" si="310"/>
        <v>1.0000000000000009E-3</v>
      </c>
      <c r="B1975" s="5">
        <v>-0.14099999999999999</v>
      </c>
      <c r="C1975" s="75">
        <v>4.8099999999999996</v>
      </c>
      <c r="D1975" s="75">
        <v>0.05</v>
      </c>
      <c r="G1975" s="20"/>
      <c r="H1975" s="85"/>
      <c r="I1975" s="21"/>
      <c r="W1975" s="6"/>
      <c r="X1975" s="6"/>
      <c r="Y1975" s="6"/>
      <c r="Z1975" s="6"/>
      <c r="AI1975" s="20"/>
      <c r="AJ1975" s="20"/>
      <c r="AK1975" s="21"/>
    </row>
    <row r="1976" spans="1:37">
      <c r="A1976" s="70">
        <f t="shared" si="310"/>
        <v>9.9999999999997313E-4</v>
      </c>
      <c r="B1976" s="5">
        <v>-0.14000000000000001</v>
      </c>
      <c r="C1976" s="75">
        <v>4.9800000000000004</v>
      </c>
      <c r="D1976" s="75">
        <v>0.05</v>
      </c>
      <c r="G1976" s="20"/>
      <c r="H1976" s="85"/>
      <c r="I1976" s="21"/>
      <c r="W1976" s="6"/>
      <c r="X1976" s="6"/>
      <c r="Y1976" s="6"/>
      <c r="Z1976" s="6"/>
      <c r="AI1976" s="20"/>
      <c r="AJ1976" s="20"/>
      <c r="AK1976" s="21"/>
    </row>
    <row r="1977" spans="1:37">
      <c r="A1977" s="70">
        <f t="shared" si="310"/>
        <v>1.0000000000000009E-3</v>
      </c>
      <c r="B1977" s="5">
        <v>-0.13900000000000001</v>
      </c>
      <c r="C1977" s="75">
        <v>4.87</v>
      </c>
      <c r="D1977" s="75">
        <v>0.05</v>
      </c>
      <c r="G1977" s="20"/>
      <c r="H1977" s="85"/>
      <c r="I1977" s="21"/>
      <c r="W1977" s="6"/>
      <c r="X1977" s="6"/>
      <c r="Y1977" s="6"/>
      <c r="Z1977" s="6"/>
      <c r="AI1977" s="20"/>
      <c r="AJ1977" s="20"/>
      <c r="AK1977" s="21"/>
    </row>
    <row r="1978" spans="1:37">
      <c r="A1978" s="70">
        <f t="shared" si="310"/>
        <v>1.0000000000000009E-3</v>
      </c>
      <c r="B1978" s="5">
        <v>-0.13800000000000001</v>
      </c>
      <c r="C1978" s="75">
        <v>4.8899999999999997</v>
      </c>
      <c r="D1978" s="75">
        <v>0.04</v>
      </c>
      <c r="G1978" s="20"/>
      <c r="H1978" s="85"/>
      <c r="I1978" s="21"/>
      <c r="W1978" s="6"/>
      <c r="X1978" s="6"/>
      <c r="Y1978" s="6"/>
      <c r="Z1978" s="6"/>
      <c r="AI1978" s="20"/>
      <c r="AJ1978" s="20"/>
      <c r="AK1978" s="21"/>
    </row>
    <row r="1979" spans="1:37">
      <c r="A1979" s="70">
        <f t="shared" si="310"/>
        <v>1.0000000000000009E-3</v>
      </c>
      <c r="B1979" s="5">
        <v>-0.13700000000000001</v>
      </c>
      <c r="C1979" s="75">
        <v>4.8</v>
      </c>
      <c r="D1979" s="75">
        <v>0.05</v>
      </c>
      <c r="G1979" s="20"/>
      <c r="H1979" s="85"/>
      <c r="I1979" s="21"/>
      <c r="W1979" s="6"/>
      <c r="X1979" s="6"/>
      <c r="Y1979" s="6"/>
      <c r="Z1979" s="6"/>
      <c r="AI1979" s="20"/>
      <c r="AJ1979" s="20"/>
      <c r="AK1979" s="21"/>
    </row>
    <row r="1980" spans="1:37">
      <c r="A1980" s="70">
        <f t="shared" si="310"/>
        <v>1.0000000000000009E-3</v>
      </c>
      <c r="B1980" s="5">
        <v>-0.13600000000000001</v>
      </c>
      <c r="C1980" s="75">
        <v>4.82</v>
      </c>
      <c r="D1980" s="75">
        <v>0.05</v>
      </c>
      <c r="G1980" s="20"/>
      <c r="H1980" s="85"/>
      <c r="I1980" s="21"/>
      <c r="W1980" s="6"/>
      <c r="X1980" s="6"/>
      <c r="Y1980" s="6"/>
      <c r="Z1980" s="6"/>
      <c r="AI1980" s="20"/>
      <c r="AJ1980" s="20"/>
      <c r="AK1980" s="21"/>
    </row>
    <row r="1981" spans="1:37">
      <c r="A1981" s="70">
        <f t="shared" si="310"/>
        <v>1.0000000000000009E-3</v>
      </c>
      <c r="B1981" s="5">
        <v>-0.13500000000000001</v>
      </c>
      <c r="C1981" s="75">
        <v>4.8600000000000003</v>
      </c>
      <c r="D1981" s="75">
        <v>0.04</v>
      </c>
      <c r="G1981" s="20"/>
      <c r="H1981" s="85"/>
      <c r="I1981" s="21"/>
      <c r="W1981" s="6"/>
      <c r="X1981" s="6"/>
      <c r="Y1981" s="6"/>
      <c r="Z1981" s="6"/>
      <c r="AI1981" s="20"/>
      <c r="AJ1981" s="20"/>
      <c r="AK1981" s="21"/>
    </row>
    <row r="1982" spans="1:37">
      <c r="A1982" s="70">
        <f t="shared" si="310"/>
        <v>1.0000000000000009E-3</v>
      </c>
      <c r="B1982" s="5">
        <v>-0.13400000000000001</v>
      </c>
      <c r="C1982" s="75">
        <v>4.7</v>
      </c>
      <c r="D1982" s="75">
        <v>0.05</v>
      </c>
      <c r="G1982" s="20"/>
      <c r="H1982" s="85"/>
      <c r="I1982" s="21"/>
      <c r="W1982" s="6"/>
      <c r="X1982" s="6"/>
      <c r="Y1982" s="6"/>
      <c r="Z1982" s="6"/>
      <c r="AI1982" s="20"/>
      <c r="AJ1982" s="20"/>
      <c r="AK1982" s="21"/>
    </row>
    <row r="1983" spans="1:37">
      <c r="A1983" s="70">
        <f t="shared" si="310"/>
        <v>1.0000000000000009E-3</v>
      </c>
      <c r="B1983" s="5">
        <v>-0.13300000000000001</v>
      </c>
      <c r="C1983" s="75">
        <v>4.41</v>
      </c>
      <c r="D1983" s="75">
        <v>0.05</v>
      </c>
      <c r="G1983" s="20"/>
      <c r="H1983" s="85"/>
      <c r="I1983" s="21"/>
      <c r="W1983" s="6"/>
      <c r="X1983" s="6"/>
      <c r="Y1983" s="6"/>
      <c r="Z1983" s="6"/>
      <c r="AI1983" s="20"/>
      <c r="AJ1983" s="20"/>
      <c r="AK1983" s="21"/>
    </row>
    <row r="1984" spans="1:37">
      <c r="A1984" s="70">
        <f t="shared" si="310"/>
        <v>1.0000000000000009E-3</v>
      </c>
      <c r="B1984" s="5">
        <v>-0.13200000000000001</v>
      </c>
      <c r="C1984" s="75">
        <v>4.2</v>
      </c>
      <c r="D1984" s="75">
        <v>0.06</v>
      </c>
      <c r="G1984" s="20"/>
      <c r="H1984" s="85"/>
      <c r="I1984" s="21"/>
      <c r="W1984" s="6"/>
      <c r="X1984" s="6"/>
      <c r="Y1984" s="6"/>
      <c r="Z1984" s="6"/>
      <c r="AI1984" s="20"/>
      <c r="AJ1984" s="20"/>
      <c r="AK1984" s="21"/>
    </row>
    <row r="1985" spans="1:37">
      <c r="A1985" s="70">
        <f t="shared" si="310"/>
        <v>1.0000000000000009E-3</v>
      </c>
      <c r="B1985" s="5">
        <v>-0.13100000000000001</v>
      </c>
      <c r="C1985" s="75">
        <v>3.81</v>
      </c>
      <c r="D1985" s="75">
        <v>0.09</v>
      </c>
      <c r="G1985" s="20"/>
      <c r="H1985" s="85"/>
      <c r="I1985" s="21"/>
      <c r="W1985" s="6"/>
      <c r="X1985" s="6"/>
      <c r="Y1985" s="6"/>
      <c r="Z1985" s="6"/>
      <c r="AI1985" s="20"/>
      <c r="AJ1985" s="20"/>
      <c r="AK1985" s="21"/>
    </row>
    <row r="1986" spans="1:37">
      <c r="A1986" s="70">
        <f t="shared" si="310"/>
        <v>1.0000000000000009E-3</v>
      </c>
      <c r="B1986" s="5">
        <v>-0.13</v>
      </c>
      <c r="C1986" s="75">
        <v>3.67</v>
      </c>
      <c r="D1986" s="75">
        <v>0.09</v>
      </c>
      <c r="G1986" s="20"/>
      <c r="H1986" s="85"/>
      <c r="I1986" s="21"/>
      <c r="W1986" s="6"/>
      <c r="X1986" s="6"/>
      <c r="Y1986" s="6"/>
      <c r="Z1986" s="6"/>
      <c r="AI1986" s="20"/>
      <c r="AJ1986" s="20"/>
      <c r="AK1986" s="21"/>
    </row>
    <row r="1987" spans="1:37">
      <c r="A1987" s="70">
        <f t="shared" si="310"/>
        <v>1.0000000000000009E-3</v>
      </c>
      <c r="B1987" s="5">
        <v>-0.129</v>
      </c>
      <c r="C1987" s="75">
        <v>3.9</v>
      </c>
      <c r="D1987" s="75">
        <v>0.08</v>
      </c>
      <c r="G1987" s="20"/>
      <c r="H1987" s="85"/>
      <c r="I1987" s="21"/>
      <c r="W1987" s="6"/>
      <c r="X1987" s="6"/>
      <c r="Y1987" s="6"/>
      <c r="Z1987" s="6"/>
      <c r="AI1987" s="20"/>
      <c r="AJ1987" s="20"/>
      <c r="AK1987" s="21"/>
    </row>
    <row r="1988" spans="1:37">
      <c r="A1988" s="70">
        <f t="shared" ref="A1988:A2051" si="311">B1988-B1987</f>
        <v>1.0000000000000009E-3</v>
      </c>
      <c r="B1988" s="5">
        <v>-0.128</v>
      </c>
      <c r="C1988" s="75">
        <v>3.71</v>
      </c>
      <c r="D1988" s="75">
        <v>7.0000000000000007E-2</v>
      </c>
      <c r="G1988" s="20"/>
      <c r="H1988" s="85"/>
      <c r="I1988" s="21"/>
      <c r="W1988" s="6"/>
      <c r="X1988" s="6"/>
      <c r="Y1988" s="6"/>
      <c r="Z1988" s="6"/>
      <c r="AI1988" s="20"/>
      <c r="AJ1988" s="20"/>
      <c r="AK1988" s="21"/>
    </row>
    <row r="1989" spans="1:37">
      <c r="A1989" s="70">
        <f t="shared" si="311"/>
        <v>1.0000000000000009E-3</v>
      </c>
      <c r="B1989" s="5">
        <v>-0.127</v>
      </c>
      <c r="C1989" s="75">
        <v>3.37</v>
      </c>
      <c r="D1989" s="75">
        <v>0.05</v>
      </c>
      <c r="G1989" s="20"/>
      <c r="H1989" s="85"/>
      <c r="I1989" s="21"/>
      <c r="W1989" s="6"/>
      <c r="X1989" s="6"/>
      <c r="Y1989" s="6"/>
      <c r="Z1989" s="6"/>
      <c r="AI1989" s="20"/>
      <c r="AJ1989" s="20"/>
      <c r="AK1989" s="21"/>
    </row>
    <row r="1990" spans="1:37">
      <c r="A1990" s="70">
        <f t="shared" si="311"/>
        <v>1.0000000000000009E-3</v>
      </c>
      <c r="B1990" s="5">
        <v>-0.126</v>
      </c>
      <c r="C1990" s="75">
        <v>3.16</v>
      </c>
      <c r="D1990" s="75">
        <v>0.04</v>
      </c>
      <c r="G1990" s="20"/>
      <c r="H1990" s="85"/>
      <c r="I1990" s="21"/>
      <c r="W1990" s="6"/>
      <c r="X1990" s="6"/>
      <c r="Y1990" s="6"/>
      <c r="Z1990" s="6"/>
      <c r="AI1990" s="20"/>
      <c r="AJ1990" s="20"/>
      <c r="AK1990" s="21"/>
    </row>
    <row r="1991" spans="1:37">
      <c r="A1991" s="70">
        <f t="shared" si="311"/>
        <v>1.0000000000000009E-3</v>
      </c>
      <c r="B1991" s="5">
        <v>-0.125</v>
      </c>
      <c r="C1991" s="75">
        <v>3.14</v>
      </c>
      <c r="D1991" s="75">
        <v>0.06</v>
      </c>
      <c r="G1991" s="20"/>
      <c r="H1991" s="85"/>
      <c r="I1991" s="21"/>
      <c r="W1991" s="6"/>
      <c r="X1991" s="6"/>
      <c r="Y1991" s="6"/>
      <c r="Z1991" s="6"/>
      <c r="AI1991" s="20"/>
      <c r="AJ1991" s="20"/>
      <c r="AK1991" s="21"/>
    </row>
    <row r="1992" spans="1:37">
      <c r="A1992" s="70">
        <f t="shared" si="311"/>
        <v>1.0000000000000009E-3</v>
      </c>
      <c r="B1992" s="5">
        <v>-0.124</v>
      </c>
      <c r="C1992" s="75">
        <v>3.27</v>
      </c>
      <c r="D1992" s="75">
        <v>0.04</v>
      </c>
      <c r="G1992" s="20"/>
      <c r="H1992" s="85"/>
      <c r="I1992" s="21"/>
      <c r="W1992" s="6"/>
      <c r="X1992" s="6"/>
      <c r="Y1992" s="6"/>
      <c r="Z1992" s="6"/>
      <c r="AI1992" s="20"/>
      <c r="AJ1992" s="20"/>
      <c r="AK1992" s="21"/>
    </row>
    <row r="1993" spans="1:37">
      <c r="A1993" s="70">
        <f t="shared" si="311"/>
        <v>1.0000000000000009E-3</v>
      </c>
      <c r="B1993" s="5">
        <v>-0.123</v>
      </c>
      <c r="C1993" s="75">
        <v>3.1</v>
      </c>
      <c r="D1993" s="75">
        <v>0.05</v>
      </c>
      <c r="G1993" s="20"/>
      <c r="H1993" s="85"/>
      <c r="I1993" s="21"/>
      <c r="W1993" s="6"/>
      <c r="X1993" s="6"/>
      <c r="Y1993" s="6"/>
      <c r="Z1993" s="6"/>
      <c r="AI1993" s="20"/>
      <c r="AJ1993" s="20"/>
      <c r="AK1993" s="21"/>
    </row>
    <row r="1994" spans="1:37">
      <c r="A1994" s="70">
        <f t="shared" si="311"/>
        <v>1.0000000000000009E-3</v>
      </c>
      <c r="B1994" s="5">
        <v>-0.122</v>
      </c>
      <c r="C1994" s="75">
        <v>3.18</v>
      </c>
      <c r="D1994" s="75">
        <v>0.03</v>
      </c>
      <c r="G1994" s="20"/>
      <c r="H1994" s="85"/>
      <c r="I1994" s="21"/>
      <c r="W1994" s="6"/>
      <c r="X1994" s="6"/>
      <c r="Y1994" s="6"/>
      <c r="Z1994" s="6"/>
      <c r="AI1994" s="20"/>
      <c r="AJ1994" s="20"/>
      <c r="AK1994" s="21"/>
    </row>
    <row r="1995" spans="1:37">
      <c r="A1995" s="70">
        <f t="shared" si="311"/>
        <v>1.0000000000000009E-3</v>
      </c>
      <c r="B1995" s="5">
        <v>-0.121</v>
      </c>
      <c r="C1995" s="75">
        <v>3.26</v>
      </c>
      <c r="D1995" s="75">
        <v>0.04</v>
      </c>
      <c r="G1995" s="20"/>
      <c r="H1995" s="85"/>
      <c r="I1995" s="21"/>
      <c r="W1995" s="6"/>
      <c r="X1995" s="6"/>
      <c r="Y1995" s="6"/>
      <c r="Z1995" s="6"/>
      <c r="AI1995" s="20"/>
      <c r="AJ1995" s="20"/>
      <c r="AK1995" s="21"/>
    </row>
    <row r="1996" spans="1:37">
      <c r="A1996" s="70">
        <f t="shared" si="311"/>
        <v>1.0000000000000009E-3</v>
      </c>
      <c r="B1996" s="5">
        <v>-0.12</v>
      </c>
      <c r="C1996" s="75">
        <v>3.27</v>
      </c>
      <c r="D1996" s="75">
        <v>0.04</v>
      </c>
      <c r="G1996" s="20"/>
      <c r="H1996" s="85"/>
      <c r="I1996" s="21"/>
      <c r="W1996" s="6"/>
      <c r="X1996" s="6"/>
      <c r="Y1996" s="6"/>
      <c r="Z1996" s="6"/>
      <c r="AI1996" s="20"/>
      <c r="AJ1996" s="20"/>
      <c r="AK1996" s="21"/>
    </row>
    <row r="1997" spans="1:37">
      <c r="A1997" s="70">
        <f t="shared" si="311"/>
        <v>1.0000000000000009E-3</v>
      </c>
      <c r="B1997" s="5">
        <v>-0.11899999999999999</v>
      </c>
      <c r="C1997" s="75">
        <v>3.3</v>
      </c>
      <c r="D1997" s="75">
        <v>0.03</v>
      </c>
      <c r="G1997" s="20"/>
      <c r="H1997" s="85"/>
      <c r="I1997" s="21"/>
      <c r="W1997" s="6"/>
      <c r="X1997" s="6"/>
      <c r="Y1997" s="6"/>
      <c r="Z1997" s="6"/>
      <c r="AI1997" s="20"/>
      <c r="AJ1997" s="20"/>
      <c r="AK1997" s="21"/>
    </row>
    <row r="1998" spans="1:37">
      <c r="A1998" s="70">
        <f t="shared" si="311"/>
        <v>1.0000000000000009E-3</v>
      </c>
      <c r="B1998" s="5">
        <v>-0.11799999999999999</v>
      </c>
      <c r="C1998" s="75">
        <v>3.44</v>
      </c>
      <c r="D1998" s="75">
        <v>0.06</v>
      </c>
      <c r="G1998" s="20"/>
      <c r="H1998" s="85"/>
      <c r="I1998" s="21"/>
      <c r="W1998" s="6"/>
      <c r="X1998" s="6"/>
      <c r="Y1998" s="6"/>
      <c r="Z1998" s="6"/>
      <c r="AI1998" s="20"/>
      <c r="AJ1998" s="20"/>
      <c r="AK1998" s="21"/>
    </row>
    <row r="1999" spans="1:37">
      <c r="A1999" s="70">
        <f t="shared" si="311"/>
        <v>9.9999999999998701E-4</v>
      </c>
      <c r="B1999" s="5">
        <v>-0.11700000000000001</v>
      </c>
      <c r="C1999" s="75">
        <v>3.54</v>
      </c>
      <c r="D1999" s="75">
        <v>0.05</v>
      </c>
      <c r="G1999" s="20"/>
      <c r="H1999" s="85"/>
      <c r="I1999" s="21"/>
      <c r="W1999" s="6"/>
      <c r="X1999" s="6"/>
      <c r="Y1999" s="6"/>
      <c r="Z1999" s="6"/>
      <c r="AI1999" s="20"/>
      <c r="AJ1999" s="20"/>
      <c r="AK1999" s="21"/>
    </row>
    <row r="2000" spans="1:37">
      <c r="A2000" s="70">
        <f t="shared" si="311"/>
        <v>1.0000000000000009E-3</v>
      </c>
      <c r="B2000" s="5">
        <v>-0.11600000000000001</v>
      </c>
      <c r="C2000" s="75">
        <v>3.58</v>
      </c>
      <c r="D2000" s="75">
        <v>0.04</v>
      </c>
      <c r="G2000" s="20"/>
      <c r="H2000" s="85"/>
      <c r="I2000" s="21"/>
      <c r="W2000" s="6"/>
      <c r="X2000" s="6"/>
      <c r="Y2000" s="6"/>
      <c r="Z2000" s="6"/>
      <c r="AI2000" s="20"/>
      <c r="AJ2000" s="20"/>
      <c r="AK2000" s="21"/>
    </row>
    <row r="2001" spans="1:37">
      <c r="A2001" s="70">
        <f t="shared" si="311"/>
        <v>1.0000000000000009E-3</v>
      </c>
      <c r="B2001" s="5">
        <v>-0.115</v>
      </c>
      <c r="C2001" s="75">
        <v>3.71</v>
      </c>
      <c r="D2001" s="75">
        <v>0.04</v>
      </c>
      <c r="G2001" s="20"/>
      <c r="H2001" s="85"/>
      <c r="I2001" s="21"/>
      <c r="W2001" s="6"/>
      <c r="X2001" s="6"/>
      <c r="Y2001" s="6"/>
      <c r="Z2001" s="6"/>
      <c r="AI2001" s="20"/>
      <c r="AJ2001" s="20"/>
      <c r="AK2001" s="21"/>
    </row>
    <row r="2002" spans="1:37">
      <c r="A2002" s="70">
        <f t="shared" si="311"/>
        <v>1.0000000000000009E-3</v>
      </c>
      <c r="B2002" s="5">
        <v>-0.114</v>
      </c>
      <c r="C2002" s="75">
        <v>3.81</v>
      </c>
      <c r="D2002" s="75">
        <v>0.05</v>
      </c>
      <c r="G2002" s="20"/>
      <c r="H2002" s="85"/>
      <c r="I2002" s="21"/>
      <c r="W2002" s="6"/>
      <c r="X2002" s="6"/>
      <c r="Y2002" s="6"/>
      <c r="Z2002" s="6"/>
      <c r="AI2002" s="20"/>
      <c r="AJ2002" s="20"/>
      <c r="AK2002" s="21"/>
    </row>
    <row r="2003" spans="1:37">
      <c r="A2003" s="70">
        <f t="shared" si="311"/>
        <v>1.0000000000000009E-3</v>
      </c>
      <c r="B2003" s="5">
        <v>-0.113</v>
      </c>
      <c r="C2003" s="75">
        <v>3.93</v>
      </c>
      <c r="D2003" s="75">
        <v>0.05</v>
      </c>
      <c r="G2003" s="20"/>
      <c r="H2003" s="85"/>
      <c r="I2003" s="21"/>
      <c r="W2003" s="6"/>
      <c r="X2003" s="6"/>
      <c r="Y2003" s="6"/>
      <c r="Z2003" s="6"/>
      <c r="AI2003" s="20"/>
      <c r="AJ2003" s="20"/>
      <c r="AK2003" s="21"/>
    </row>
    <row r="2004" spans="1:37">
      <c r="A2004" s="70">
        <f t="shared" si="311"/>
        <v>1.0000000000000009E-3</v>
      </c>
      <c r="B2004" s="5">
        <v>-0.112</v>
      </c>
      <c r="C2004" s="75">
        <v>4.03</v>
      </c>
      <c r="D2004" s="75">
        <v>0.04</v>
      </c>
      <c r="G2004" s="20"/>
      <c r="H2004" s="85"/>
      <c r="I2004" s="21"/>
      <c r="W2004" s="6"/>
      <c r="X2004" s="6"/>
      <c r="Y2004" s="6"/>
      <c r="Z2004" s="6"/>
      <c r="AI2004" s="20"/>
      <c r="AJ2004" s="20"/>
      <c r="AK2004" s="21"/>
    </row>
    <row r="2005" spans="1:37">
      <c r="A2005" s="70">
        <f t="shared" si="311"/>
        <v>1.0000000000000009E-3</v>
      </c>
      <c r="B2005" s="5">
        <v>-0.111</v>
      </c>
      <c r="C2005" s="75">
        <v>4.0199999999999996</v>
      </c>
      <c r="D2005" s="75">
        <v>0.05</v>
      </c>
      <c r="G2005" s="20"/>
      <c r="H2005" s="85"/>
      <c r="I2005" s="21"/>
      <c r="W2005" s="6"/>
      <c r="X2005" s="6"/>
      <c r="Y2005" s="6"/>
      <c r="Z2005" s="6"/>
      <c r="AI2005" s="20"/>
      <c r="AJ2005" s="20"/>
      <c r="AK2005" s="21"/>
    </row>
    <row r="2006" spans="1:37">
      <c r="A2006" s="70">
        <f t="shared" si="311"/>
        <v>1.0000000000000009E-3</v>
      </c>
      <c r="B2006" s="5">
        <v>-0.11</v>
      </c>
      <c r="C2006" s="75">
        <v>4.04</v>
      </c>
      <c r="D2006" s="75">
        <v>0.05</v>
      </c>
      <c r="G2006" s="20"/>
      <c r="H2006" s="85"/>
      <c r="I2006" s="21"/>
      <c r="W2006" s="6"/>
      <c r="X2006" s="6"/>
      <c r="Y2006" s="6"/>
      <c r="Z2006" s="6"/>
      <c r="AI2006" s="20"/>
      <c r="AJ2006" s="20"/>
      <c r="AK2006" s="21"/>
    </row>
    <row r="2007" spans="1:37">
      <c r="A2007" s="70">
        <f t="shared" si="311"/>
        <v>1.0000000000000009E-3</v>
      </c>
      <c r="B2007" s="5">
        <v>-0.109</v>
      </c>
      <c r="C2007" s="75">
        <v>4.12</v>
      </c>
      <c r="D2007" s="75">
        <v>0.05</v>
      </c>
      <c r="G2007" s="20"/>
      <c r="H2007" s="85"/>
      <c r="I2007" s="21"/>
      <c r="W2007" s="6"/>
      <c r="X2007" s="6"/>
      <c r="Y2007" s="6"/>
      <c r="Z2007" s="6"/>
      <c r="AI2007" s="20"/>
      <c r="AJ2007" s="20"/>
      <c r="AK2007" s="21"/>
    </row>
    <row r="2008" spans="1:37">
      <c r="A2008" s="70">
        <f t="shared" si="311"/>
        <v>1.0000000000000009E-3</v>
      </c>
      <c r="B2008" s="5">
        <v>-0.108</v>
      </c>
      <c r="C2008" s="75">
        <v>4.1100000000000003</v>
      </c>
      <c r="D2008" s="75">
        <v>0.04</v>
      </c>
      <c r="G2008" s="20"/>
      <c r="H2008" s="85"/>
      <c r="I2008" s="21"/>
      <c r="W2008" s="6"/>
      <c r="X2008" s="6"/>
      <c r="Y2008" s="6"/>
      <c r="Z2008" s="6"/>
      <c r="AI2008" s="20"/>
      <c r="AJ2008" s="20"/>
      <c r="AK2008" s="21"/>
    </row>
    <row r="2009" spans="1:37">
      <c r="A2009" s="70">
        <f t="shared" si="311"/>
        <v>1.0000000000000009E-3</v>
      </c>
      <c r="B2009" s="5">
        <v>-0.107</v>
      </c>
      <c r="C2009" s="75">
        <v>4.04</v>
      </c>
      <c r="D2009" s="75">
        <v>0.05</v>
      </c>
      <c r="G2009" s="20"/>
      <c r="H2009" s="85"/>
      <c r="I2009" s="21"/>
      <c r="W2009" s="6"/>
      <c r="X2009" s="6"/>
      <c r="Y2009" s="6"/>
      <c r="Z2009" s="6"/>
      <c r="AI2009" s="20"/>
      <c r="AJ2009" s="20"/>
      <c r="AK2009" s="21"/>
    </row>
    <row r="2010" spans="1:37">
      <c r="A2010" s="70">
        <f t="shared" si="311"/>
        <v>1.0000000000000009E-3</v>
      </c>
      <c r="B2010" s="5">
        <v>-0.106</v>
      </c>
      <c r="C2010" s="75">
        <v>4</v>
      </c>
      <c r="D2010" s="75">
        <v>0.04</v>
      </c>
      <c r="G2010" s="20"/>
      <c r="H2010" s="85"/>
      <c r="I2010" s="21"/>
      <c r="W2010" s="6"/>
      <c r="X2010" s="6"/>
      <c r="Y2010" s="6"/>
      <c r="Z2010" s="6"/>
      <c r="AI2010" s="20"/>
      <c r="AJ2010" s="20"/>
      <c r="AK2010" s="21"/>
    </row>
    <row r="2011" spans="1:37">
      <c r="A2011" s="70">
        <f t="shared" si="311"/>
        <v>1.0000000000000009E-3</v>
      </c>
      <c r="B2011" s="5">
        <v>-0.105</v>
      </c>
      <c r="C2011" s="75">
        <v>3.85</v>
      </c>
      <c r="D2011" s="75">
        <v>0.06</v>
      </c>
      <c r="G2011" s="20"/>
      <c r="H2011" s="85"/>
      <c r="I2011" s="21"/>
      <c r="W2011" s="6"/>
      <c r="X2011" s="6"/>
      <c r="Y2011" s="6"/>
      <c r="Z2011" s="6"/>
      <c r="AI2011" s="20"/>
      <c r="AJ2011" s="20"/>
      <c r="AK2011" s="21"/>
    </row>
    <row r="2012" spans="1:37">
      <c r="A2012" s="70">
        <f t="shared" si="311"/>
        <v>1.0000000000000009E-3</v>
      </c>
      <c r="B2012" s="5">
        <v>-0.104</v>
      </c>
      <c r="C2012" s="75">
        <v>3.92</v>
      </c>
      <c r="D2012" s="75">
        <v>0.05</v>
      </c>
      <c r="G2012" s="20"/>
      <c r="H2012" s="85"/>
      <c r="I2012" s="21"/>
      <c r="W2012" s="6"/>
      <c r="X2012" s="6"/>
      <c r="Y2012" s="6"/>
      <c r="Z2012" s="6"/>
      <c r="AI2012" s="20"/>
      <c r="AJ2012" s="20"/>
      <c r="AK2012" s="21"/>
    </row>
    <row r="2013" spans="1:37">
      <c r="A2013" s="70">
        <f t="shared" si="311"/>
        <v>1.0000000000000009E-3</v>
      </c>
      <c r="B2013" s="5">
        <v>-0.10299999999999999</v>
      </c>
      <c r="C2013" s="75">
        <v>3.88</v>
      </c>
      <c r="D2013" s="75">
        <v>0.04</v>
      </c>
      <c r="G2013" s="20"/>
      <c r="H2013" s="85"/>
      <c r="I2013" s="21"/>
      <c r="W2013" s="6"/>
      <c r="X2013" s="6"/>
      <c r="Y2013" s="6"/>
      <c r="Z2013" s="6"/>
      <c r="AI2013" s="20"/>
      <c r="AJ2013" s="20"/>
      <c r="AK2013" s="21"/>
    </row>
    <row r="2014" spans="1:37">
      <c r="A2014" s="70">
        <f t="shared" si="311"/>
        <v>1.0000000000000009E-3</v>
      </c>
      <c r="B2014" s="5">
        <v>-0.10199999999999999</v>
      </c>
      <c r="C2014" s="75">
        <v>3.86</v>
      </c>
      <c r="D2014" s="75">
        <v>0.05</v>
      </c>
      <c r="G2014" s="20"/>
      <c r="H2014" s="85"/>
      <c r="I2014" s="21"/>
      <c r="W2014" s="6"/>
      <c r="X2014" s="6"/>
      <c r="Y2014" s="6"/>
      <c r="Z2014" s="6"/>
      <c r="AI2014" s="20"/>
      <c r="AJ2014" s="20"/>
      <c r="AK2014" s="21"/>
    </row>
    <row r="2015" spans="1:37">
      <c r="A2015" s="70">
        <f t="shared" si="311"/>
        <v>9.9999999999998701E-4</v>
      </c>
      <c r="B2015" s="5">
        <v>-0.10100000000000001</v>
      </c>
      <c r="C2015" s="75">
        <v>3.92</v>
      </c>
      <c r="D2015" s="75">
        <v>0.05</v>
      </c>
      <c r="G2015" s="20"/>
      <c r="H2015" s="85"/>
      <c r="I2015" s="21"/>
      <c r="W2015" s="6"/>
      <c r="X2015" s="6"/>
      <c r="Y2015" s="6"/>
      <c r="Z2015" s="6"/>
      <c r="AI2015" s="20"/>
      <c r="AJ2015" s="20"/>
      <c r="AK2015" s="21"/>
    </row>
    <row r="2016" spans="1:37">
      <c r="A2016" s="70">
        <f t="shared" si="311"/>
        <v>1.0000000000000009E-3</v>
      </c>
      <c r="B2016" s="5">
        <v>-0.1</v>
      </c>
      <c r="C2016" s="75">
        <v>3.81</v>
      </c>
      <c r="D2016" s="75">
        <v>0.06</v>
      </c>
      <c r="G2016" s="20"/>
      <c r="H2016" s="85"/>
      <c r="I2016" s="21"/>
      <c r="W2016" s="6"/>
      <c r="X2016" s="6"/>
      <c r="Y2016" s="6"/>
      <c r="Z2016" s="6"/>
      <c r="AI2016" s="20"/>
      <c r="AJ2016" s="20"/>
      <c r="AK2016" s="21"/>
    </row>
    <row r="2017" spans="1:37">
      <c r="A2017" s="70">
        <f t="shared" si="311"/>
        <v>1.0000000000000009E-3</v>
      </c>
      <c r="B2017" s="5">
        <v>-9.9000000000000005E-2</v>
      </c>
      <c r="C2017" s="75">
        <v>3.78</v>
      </c>
      <c r="D2017" s="75">
        <v>0.06</v>
      </c>
      <c r="G2017" s="20"/>
      <c r="H2017" s="85"/>
      <c r="I2017" s="21"/>
      <c r="W2017" s="6"/>
      <c r="X2017" s="6"/>
      <c r="Y2017" s="6"/>
      <c r="Z2017" s="6"/>
      <c r="AI2017" s="20"/>
      <c r="AJ2017" s="20"/>
      <c r="AK2017" s="21"/>
    </row>
    <row r="2018" spans="1:37">
      <c r="A2018" s="70">
        <f t="shared" si="311"/>
        <v>1.0000000000000009E-3</v>
      </c>
      <c r="B2018" s="5">
        <v>-9.8000000000000004E-2</v>
      </c>
      <c r="C2018" s="75">
        <v>3.9</v>
      </c>
      <c r="D2018" s="75">
        <v>0.04</v>
      </c>
      <c r="G2018" s="20"/>
      <c r="H2018" s="85"/>
      <c r="I2018" s="21"/>
      <c r="W2018" s="6"/>
      <c r="X2018" s="6"/>
      <c r="Y2018" s="6"/>
      <c r="Z2018" s="6"/>
      <c r="AI2018" s="20"/>
      <c r="AJ2018" s="20"/>
      <c r="AK2018" s="21"/>
    </row>
    <row r="2019" spans="1:37">
      <c r="A2019" s="70">
        <f t="shared" si="311"/>
        <v>1.0000000000000009E-3</v>
      </c>
      <c r="B2019" s="5">
        <v>-9.7000000000000003E-2</v>
      </c>
      <c r="C2019" s="75">
        <v>3.83</v>
      </c>
      <c r="D2019" s="75">
        <v>0.04</v>
      </c>
      <c r="G2019" s="20"/>
      <c r="H2019" s="85"/>
      <c r="I2019" s="21"/>
      <c r="W2019" s="6"/>
      <c r="X2019" s="6"/>
      <c r="Y2019" s="6"/>
      <c r="Z2019" s="6"/>
      <c r="AI2019" s="20"/>
      <c r="AJ2019" s="20"/>
      <c r="AK2019" s="21"/>
    </row>
    <row r="2020" spans="1:37">
      <c r="A2020" s="70">
        <f t="shared" si="311"/>
        <v>1.0000000000000009E-3</v>
      </c>
      <c r="B2020" s="5">
        <v>-9.6000000000000002E-2</v>
      </c>
      <c r="C2020" s="75">
        <v>3.75</v>
      </c>
      <c r="D2020" s="75">
        <v>0.03</v>
      </c>
      <c r="G2020" s="20"/>
      <c r="H2020" s="85"/>
      <c r="I2020" s="21"/>
      <c r="W2020" s="6"/>
      <c r="X2020" s="6"/>
      <c r="Y2020" s="6"/>
      <c r="Z2020" s="6"/>
      <c r="AI2020" s="20"/>
      <c r="AJ2020" s="20"/>
      <c r="AK2020" s="21"/>
    </row>
    <row r="2021" spans="1:37">
      <c r="A2021" s="70">
        <f t="shared" si="311"/>
        <v>1.0000000000000009E-3</v>
      </c>
      <c r="B2021" s="5">
        <v>-9.5000000000000001E-2</v>
      </c>
      <c r="C2021" s="75">
        <v>3.77</v>
      </c>
      <c r="D2021" s="75">
        <v>0.05</v>
      </c>
      <c r="G2021" s="20"/>
      <c r="H2021" s="85"/>
      <c r="I2021" s="21"/>
      <c r="W2021" s="6"/>
      <c r="X2021" s="6"/>
      <c r="Y2021" s="6"/>
      <c r="Z2021" s="6"/>
      <c r="AI2021" s="20"/>
      <c r="AJ2021" s="20"/>
      <c r="AK2021" s="21"/>
    </row>
    <row r="2022" spans="1:37">
      <c r="A2022" s="70">
        <f t="shared" si="311"/>
        <v>1.0000000000000009E-3</v>
      </c>
      <c r="B2022" s="5">
        <v>-9.4E-2</v>
      </c>
      <c r="C2022" s="75">
        <v>3.84</v>
      </c>
      <c r="D2022" s="75">
        <v>0.04</v>
      </c>
      <c r="G2022" s="20"/>
      <c r="H2022" s="85"/>
      <c r="I2022" s="21"/>
      <c r="W2022" s="6"/>
      <c r="X2022" s="6"/>
      <c r="Y2022" s="6"/>
      <c r="Z2022" s="6"/>
      <c r="AI2022" s="20"/>
      <c r="AJ2022" s="20"/>
      <c r="AK2022" s="21"/>
    </row>
    <row r="2023" spans="1:37">
      <c r="A2023" s="70">
        <f t="shared" si="311"/>
        <v>1.0000000000000009E-3</v>
      </c>
      <c r="B2023" s="5">
        <v>-9.2999999999999999E-2</v>
      </c>
      <c r="C2023" s="75">
        <v>3.9</v>
      </c>
      <c r="D2023" s="75">
        <v>0.03</v>
      </c>
      <c r="G2023" s="20"/>
      <c r="H2023" s="85"/>
      <c r="I2023" s="21"/>
      <c r="W2023" s="6"/>
      <c r="X2023" s="6"/>
      <c r="Y2023" s="6"/>
      <c r="Z2023" s="6"/>
      <c r="AI2023" s="20"/>
      <c r="AJ2023" s="20"/>
      <c r="AK2023" s="21"/>
    </row>
    <row r="2024" spans="1:37">
      <c r="A2024" s="70">
        <f t="shared" si="311"/>
        <v>1.0000000000000009E-3</v>
      </c>
      <c r="B2024" s="5">
        <v>-9.1999999999999998E-2</v>
      </c>
      <c r="C2024" s="75">
        <v>3.98</v>
      </c>
      <c r="D2024" s="75">
        <v>0.04</v>
      </c>
      <c r="G2024" s="20"/>
      <c r="H2024" s="85"/>
      <c r="I2024" s="21"/>
      <c r="W2024" s="6"/>
      <c r="X2024" s="6"/>
      <c r="Y2024" s="6"/>
      <c r="Z2024" s="6"/>
      <c r="AI2024" s="20"/>
      <c r="AJ2024" s="20"/>
      <c r="AK2024" s="21"/>
    </row>
    <row r="2025" spans="1:37">
      <c r="A2025" s="70">
        <f t="shared" si="311"/>
        <v>1.0000000000000009E-3</v>
      </c>
      <c r="B2025" s="5">
        <v>-9.0999999999999998E-2</v>
      </c>
      <c r="C2025" s="75">
        <v>4.03</v>
      </c>
      <c r="D2025" s="75">
        <v>0.04</v>
      </c>
      <c r="G2025" s="20"/>
      <c r="H2025" s="85"/>
      <c r="I2025" s="21"/>
      <c r="W2025" s="6"/>
      <c r="X2025" s="6"/>
      <c r="Y2025" s="6"/>
      <c r="Z2025" s="6"/>
      <c r="AI2025" s="20"/>
      <c r="AJ2025" s="20"/>
      <c r="AK2025" s="21"/>
    </row>
    <row r="2026" spans="1:37">
      <c r="A2026" s="70">
        <f t="shared" si="311"/>
        <v>1.0000000000000009E-3</v>
      </c>
      <c r="B2026" s="5">
        <v>-0.09</v>
      </c>
      <c r="C2026" s="75">
        <v>4.0599999999999996</v>
      </c>
      <c r="D2026" s="75">
        <v>0.05</v>
      </c>
      <c r="G2026" s="20"/>
      <c r="H2026" s="85"/>
      <c r="I2026" s="21"/>
      <c r="W2026" s="6"/>
      <c r="X2026" s="6"/>
      <c r="Y2026" s="6"/>
      <c r="Z2026" s="6"/>
      <c r="AI2026" s="20"/>
      <c r="AJ2026" s="20"/>
      <c r="AK2026" s="21"/>
    </row>
    <row r="2027" spans="1:37">
      <c r="A2027" s="70">
        <f t="shared" si="311"/>
        <v>1.0000000000000009E-3</v>
      </c>
      <c r="B2027" s="5">
        <v>-8.8999999999999996E-2</v>
      </c>
      <c r="C2027" s="75">
        <v>4.08</v>
      </c>
      <c r="D2027" s="75">
        <v>0.04</v>
      </c>
      <c r="G2027" s="20"/>
      <c r="H2027" s="85"/>
      <c r="I2027" s="21"/>
      <c r="W2027" s="6"/>
      <c r="X2027" s="6"/>
      <c r="Y2027" s="6"/>
      <c r="Z2027" s="6"/>
      <c r="AI2027" s="20"/>
      <c r="AJ2027" s="20"/>
      <c r="AK2027" s="21"/>
    </row>
    <row r="2028" spans="1:37">
      <c r="A2028" s="70">
        <f t="shared" si="311"/>
        <v>1.0000000000000009E-3</v>
      </c>
      <c r="B2028" s="5">
        <v>-8.7999999999999995E-2</v>
      </c>
      <c r="C2028" s="75">
        <v>4.1100000000000003</v>
      </c>
      <c r="D2028" s="75">
        <v>0.05</v>
      </c>
      <c r="G2028" s="20"/>
      <c r="H2028" s="85"/>
      <c r="I2028" s="21"/>
      <c r="W2028" s="6"/>
      <c r="X2028" s="6"/>
      <c r="Y2028" s="6"/>
      <c r="Z2028" s="6"/>
      <c r="AI2028" s="20"/>
      <c r="AJ2028" s="20"/>
      <c r="AK2028" s="21"/>
    </row>
    <row r="2029" spans="1:37">
      <c r="A2029" s="70">
        <f t="shared" si="311"/>
        <v>1.0000000000000009E-3</v>
      </c>
      <c r="B2029" s="5">
        <v>-8.6999999999999994E-2</v>
      </c>
      <c r="C2029" s="75">
        <v>4.18</v>
      </c>
      <c r="D2029" s="75">
        <v>0.05</v>
      </c>
      <c r="G2029" s="20"/>
      <c r="H2029" s="85"/>
      <c r="I2029" s="21"/>
      <c r="W2029" s="6"/>
      <c r="X2029" s="6"/>
      <c r="Y2029" s="6"/>
      <c r="Z2029" s="6"/>
      <c r="AI2029" s="20"/>
      <c r="AJ2029" s="20"/>
      <c r="AK2029" s="21"/>
    </row>
    <row r="2030" spans="1:37">
      <c r="A2030" s="70">
        <f t="shared" si="311"/>
        <v>1.0000000000000009E-3</v>
      </c>
      <c r="B2030" s="5">
        <v>-8.5999999999999993E-2</v>
      </c>
      <c r="C2030" s="75">
        <v>4.0599999999999996</v>
      </c>
      <c r="D2030" s="75">
        <v>0.05</v>
      </c>
      <c r="G2030" s="20"/>
      <c r="H2030" s="85"/>
      <c r="I2030" s="21"/>
      <c r="W2030" s="6"/>
      <c r="X2030" s="6"/>
      <c r="Y2030" s="6"/>
      <c r="Z2030" s="6"/>
      <c r="AI2030" s="20"/>
      <c r="AJ2030" s="20"/>
      <c r="AK2030" s="21"/>
    </row>
    <row r="2031" spans="1:37">
      <c r="A2031" s="70">
        <f t="shared" si="311"/>
        <v>9.9999999999998701E-4</v>
      </c>
      <c r="B2031" s="5">
        <v>-8.5000000000000006E-2</v>
      </c>
      <c r="C2031" s="75">
        <v>3.95</v>
      </c>
      <c r="D2031" s="75">
        <v>0.06</v>
      </c>
      <c r="G2031" s="20"/>
      <c r="H2031" s="85"/>
      <c r="I2031" s="21"/>
      <c r="W2031" s="6"/>
      <c r="X2031" s="6"/>
      <c r="Y2031" s="6"/>
      <c r="Z2031" s="6"/>
      <c r="AI2031" s="20"/>
      <c r="AJ2031" s="20"/>
      <c r="AK2031" s="21"/>
    </row>
    <row r="2032" spans="1:37">
      <c r="A2032" s="70">
        <f t="shared" si="311"/>
        <v>1.0000000000000009E-3</v>
      </c>
      <c r="B2032" s="5">
        <v>-8.4000000000000005E-2</v>
      </c>
      <c r="C2032" s="75">
        <v>3.82</v>
      </c>
      <c r="D2032" s="75">
        <v>0.04</v>
      </c>
      <c r="G2032" s="20"/>
      <c r="H2032" s="85"/>
      <c r="I2032" s="21"/>
      <c r="W2032" s="6"/>
      <c r="X2032" s="6"/>
      <c r="Y2032" s="6"/>
      <c r="Z2032" s="6"/>
      <c r="AI2032" s="20"/>
      <c r="AJ2032" s="20"/>
      <c r="AK2032" s="21"/>
    </row>
    <row r="2033" spans="1:37">
      <c r="A2033" s="70">
        <f t="shared" si="311"/>
        <v>1.0000000000000009E-3</v>
      </c>
      <c r="B2033" s="5">
        <v>-8.3000000000000004E-2</v>
      </c>
      <c r="C2033" s="75">
        <v>3.83</v>
      </c>
      <c r="D2033" s="75">
        <v>0.04</v>
      </c>
      <c r="G2033" s="20"/>
      <c r="H2033" s="85"/>
      <c r="I2033" s="21"/>
      <c r="W2033" s="6"/>
      <c r="X2033" s="6"/>
      <c r="Y2033" s="6"/>
      <c r="Z2033" s="6"/>
      <c r="AI2033" s="20"/>
      <c r="AJ2033" s="20"/>
      <c r="AK2033" s="21"/>
    </row>
    <row r="2034" spans="1:37">
      <c r="A2034" s="70">
        <f t="shared" si="311"/>
        <v>1.0000000000000009E-3</v>
      </c>
      <c r="B2034" s="5">
        <v>-8.2000000000000003E-2</v>
      </c>
      <c r="C2034" s="75">
        <v>3.8</v>
      </c>
      <c r="D2034" s="75">
        <v>0.04</v>
      </c>
      <c r="G2034" s="20"/>
      <c r="H2034" s="85"/>
      <c r="I2034" s="21"/>
      <c r="W2034" s="6"/>
      <c r="X2034" s="6"/>
      <c r="Y2034" s="6"/>
      <c r="Z2034" s="6"/>
    </row>
    <row r="2035" spans="1:37">
      <c r="A2035" s="70">
        <f t="shared" si="311"/>
        <v>1.0000000000000009E-3</v>
      </c>
      <c r="B2035" s="5">
        <v>-8.1000000000000003E-2</v>
      </c>
      <c r="C2035" s="75">
        <v>3.82</v>
      </c>
      <c r="D2035" s="75">
        <v>0.04</v>
      </c>
      <c r="G2035" s="20"/>
      <c r="H2035" s="85"/>
      <c r="I2035" s="21"/>
      <c r="W2035" s="6"/>
      <c r="X2035" s="6"/>
      <c r="Y2035" s="6"/>
      <c r="Z2035" s="6"/>
    </row>
    <row r="2036" spans="1:37">
      <c r="A2036" s="70">
        <f t="shared" si="311"/>
        <v>1.0000000000000009E-3</v>
      </c>
      <c r="B2036" s="5">
        <v>-0.08</v>
      </c>
      <c r="C2036" s="75">
        <v>3.9</v>
      </c>
      <c r="D2036" s="75">
        <v>0.04</v>
      </c>
      <c r="G2036" s="20"/>
      <c r="H2036" s="85"/>
      <c r="I2036" s="21"/>
      <c r="W2036" s="6"/>
      <c r="X2036" s="6"/>
      <c r="Y2036" s="6"/>
      <c r="Z2036" s="6"/>
    </row>
    <row r="2037" spans="1:37">
      <c r="A2037" s="70">
        <f t="shared" si="311"/>
        <v>1.0000000000000009E-3</v>
      </c>
      <c r="B2037" s="5">
        <v>-7.9000000000000001E-2</v>
      </c>
      <c r="C2037" s="75">
        <v>4.05</v>
      </c>
      <c r="D2037" s="75">
        <v>0.05</v>
      </c>
      <c r="G2037" s="20"/>
      <c r="H2037" s="85"/>
      <c r="I2037" s="21"/>
      <c r="W2037" s="6"/>
      <c r="X2037" s="6"/>
      <c r="Y2037" s="6"/>
      <c r="Z2037" s="6"/>
    </row>
    <row r="2038" spans="1:37">
      <c r="A2038" s="70">
        <f t="shared" si="311"/>
        <v>1.0000000000000009E-3</v>
      </c>
      <c r="B2038" s="5">
        <v>-7.8E-2</v>
      </c>
      <c r="C2038" s="75">
        <v>4.05</v>
      </c>
      <c r="D2038" s="75">
        <v>0.03</v>
      </c>
      <c r="G2038" s="20"/>
      <c r="H2038" s="85"/>
      <c r="I2038" s="21"/>
      <c r="W2038" s="6"/>
      <c r="X2038" s="6"/>
      <c r="Y2038" s="6"/>
      <c r="Z2038" s="6"/>
    </row>
    <row r="2039" spans="1:37">
      <c r="A2039" s="70">
        <f t="shared" si="311"/>
        <v>1.0000000000000009E-3</v>
      </c>
      <c r="B2039" s="5">
        <v>-7.6999999999999999E-2</v>
      </c>
      <c r="C2039" s="75">
        <v>4.08</v>
      </c>
      <c r="D2039" s="75">
        <v>0.05</v>
      </c>
      <c r="G2039" s="20"/>
      <c r="H2039" s="85"/>
      <c r="I2039" s="21"/>
      <c r="W2039" s="6"/>
      <c r="X2039" s="6"/>
      <c r="Y2039" s="6"/>
      <c r="Z2039" s="6"/>
    </row>
    <row r="2040" spans="1:37">
      <c r="A2040" s="70">
        <f t="shared" si="311"/>
        <v>1.0000000000000009E-3</v>
      </c>
      <c r="B2040" s="5">
        <v>-7.5999999999999998E-2</v>
      </c>
      <c r="C2040" s="75">
        <v>4.0599999999999996</v>
      </c>
      <c r="D2040" s="75">
        <v>0.04</v>
      </c>
      <c r="G2040" s="20"/>
      <c r="H2040" s="85"/>
      <c r="I2040" s="21"/>
      <c r="W2040" s="6"/>
      <c r="X2040" s="6"/>
      <c r="Y2040" s="6"/>
      <c r="Z2040" s="6"/>
    </row>
    <row r="2041" spans="1:37">
      <c r="A2041" s="70">
        <f t="shared" si="311"/>
        <v>1.0000000000000009E-3</v>
      </c>
      <c r="B2041" s="5">
        <v>-7.4999999999999997E-2</v>
      </c>
      <c r="C2041" s="75">
        <v>3.95</v>
      </c>
      <c r="D2041" s="75">
        <v>0.04</v>
      </c>
      <c r="G2041" s="20"/>
      <c r="H2041" s="85"/>
      <c r="I2041" s="21"/>
      <c r="W2041" s="6"/>
      <c r="X2041" s="6"/>
      <c r="Y2041" s="6"/>
      <c r="Z2041" s="6"/>
    </row>
    <row r="2042" spans="1:37">
      <c r="A2042" s="70">
        <f t="shared" si="311"/>
        <v>1.0000000000000009E-3</v>
      </c>
      <c r="B2042" s="5">
        <v>-7.3999999999999996E-2</v>
      </c>
      <c r="C2042" s="75">
        <v>4.03</v>
      </c>
      <c r="D2042" s="75">
        <v>0.04</v>
      </c>
      <c r="G2042" s="20"/>
      <c r="H2042" s="85"/>
      <c r="I2042" s="21"/>
      <c r="W2042" s="6"/>
      <c r="X2042" s="6"/>
      <c r="Y2042" s="6"/>
      <c r="Z2042" s="6"/>
    </row>
    <row r="2043" spans="1:37">
      <c r="A2043" s="70">
        <f t="shared" si="311"/>
        <v>1.0000000000000009E-3</v>
      </c>
      <c r="B2043" s="5">
        <v>-7.2999999999999995E-2</v>
      </c>
      <c r="C2043" s="75">
        <v>4.2300000000000004</v>
      </c>
      <c r="D2043" s="75">
        <v>0.04</v>
      </c>
      <c r="G2043" s="20"/>
      <c r="H2043" s="85"/>
      <c r="I2043" s="21"/>
      <c r="W2043" s="6"/>
      <c r="X2043" s="6"/>
      <c r="Y2043" s="6"/>
      <c r="Z2043" s="6"/>
    </row>
    <row r="2044" spans="1:37">
      <c r="A2044" s="70">
        <f t="shared" si="311"/>
        <v>1.0000000000000009E-3</v>
      </c>
      <c r="B2044" s="5">
        <v>-7.1999999999999995E-2</v>
      </c>
      <c r="C2044" s="75">
        <v>4.21</v>
      </c>
      <c r="D2044" s="75">
        <v>0.04</v>
      </c>
      <c r="G2044" s="20"/>
      <c r="H2044" s="85"/>
      <c r="I2044" s="21"/>
      <c r="W2044" s="6"/>
      <c r="X2044" s="6"/>
      <c r="Y2044" s="6"/>
      <c r="Z2044" s="6"/>
    </row>
    <row r="2045" spans="1:37">
      <c r="A2045" s="70">
        <f t="shared" si="311"/>
        <v>1.0000000000000009E-3</v>
      </c>
      <c r="B2045" s="5">
        <v>-7.0999999999999994E-2</v>
      </c>
      <c r="C2045" s="75">
        <v>4.22</v>
      </c>
      <c r="D2045" s="75">
        <v>0.05</v>
      </c>
      <c r="G2045" s="20"/>
      <c r="H2045" s="85"/>
      <c r="I2045" s="21"/>
      <c r="W2045" s="6"/>
      <c r="X2045" s="6"/>
      <c r="Y2045" s="6"/>
      <c r="Z2045" s="6"/>
    </row>
    <row r="2046" spans="1:37">
      <c r="A2046" s="70">
        <f t="shared" si="311"/>
        <v>9.9999999999998701E-4</v>
      </c>
      <c r="B2046" s="5">
        <v>-7.0000000000000007E-2</v>
      </c>
      <c r="C2046" s="75">
        <v>4.32</v>
      </c>
      <c r="D2046" s="75">
        <v>0.04</v>
      </c>
      <c r="G2046" s="20"/>
      <c r="H2046" s="85"/>
      <c r="I2046" s="21"/>
      <c r="W2046" s="6"/>
      <c r="X2046" s="6"/>
      <c r="Y2046" s="6"/>
      <c r="Z2046" s="6"/>
    </row>
    <row r="2047" spans="1:37">
      <c r="A2047" s="70">
        <f t="shared" si="311"/>
        <v>1.0000000000000009E-3</v>
      </c>
      <c r="B2047" s="5">
        <v>-6.9000000000000006E-2</v>
      </c>
      <c r="C2047" s="75">
        <v>4.47</v>
      </c>
      <c r="D2047" s="75">
        <v>0.05</v>
      </c>
      <c r="G2047" s="20"/>
      <c r="H2047" s="85"/>
      <c r="I2047" s="21"/>
      <c r="W2047" s="6"/>
      <c r="X2047" s="6"/>
      <c r="Y2047" s="6"/>
      <c r="Z2047" s="6"/>
    </row>
    <row r="2048" spans="1:37">
      <c r="A2048" s="70">
        <f t="shared" si="311"/>
        <v>1.0000000000000009E-3</v>
      </c>
      <c r="B2048" s="5">
        <v>-6.8000000000000005E-2</v>
      </c>
      <c r="C2048" s="75">
        <v>4.42</v>
      </c>
      <c r="D2048" s="75">
        <v>0.06</v>
      </c>
      <c r="G2048" s="20"/>
      <c r="H2048" s="85"/>
      <c r="I2048" s="21"/>
      <c r="W2048" s="6"/>
      <c r="X2048" s="6"/>
      <c r="Y2048" s="6"/>
      <c r="Z2048" s="6"/>
    </row>
    <row r="2049" spans="1:26">
      <c r="A2049" s="70">
        <f t="shared" si="311"/>
        <v>1.0000000000000009E-3</v>
      </c>
      <c r="B2049" s="5">
        <v>-6.7000000000000004E-2</v>
      </c>
      <c r="C2049" s="75">
        <v>4.4400000000000004</v>
      </c>
      <c r="D2049" s="75">
        <v>0.05</v>
      </c>
      <c r="G2049" s="20"/>
      <c r="H2049" s="85"/>
      <c r="I2049" s="21"/>
      <c r="W2049" s="6"/>
      <c r="X2049" s="6"/>
      <c r="Y2049" s="6"/>
      <c r="Z2049" s="6"/>
    </row>
    <row r="2050" spans="1:26">
      <c r="A2050" s="70">
        <f t="shared" si="311"/>
        <v>1.0000000000000009E-3</v>
      </c>
      <c r="B2050" s="5">
        <v>-6.6000000000000003E-2</v>
      </c>
      <c r="C2050" s="75">
        <v>4.57</v>
      </c>
      <c r="D2050" s="75">
        <v>0.04</v>
      </c>
      <c r="G2050" s="20"/>
      <c r="H2050" s="85"/>
      <c r="I2050" s="21"/>
      <c r="W2050" s="6"/>
      <c r="X2050" s="6"/>
      <c r="Y2050" s="6"/>
      <c r="Z2050" s="6"/>
    </row>
    <row r="2051" spans="1:26">
      <c r="A2051" s="70">
        <f t="shared" si="311"/>
        <v>1.0000000000000009E-3</v>
      </c>
      <c r="B2051" s="5">
        <v>-6.5000000000000002E-2</v>
      </c>
      <c r="C2051" s="75">
        <v>4.4800000000000004</v>
      </c>
      <c r="D2051" s="75">
        <v>0.05</v>
      </c>
      <c r="G2051" s="20"/>
      <c r="H2051" s="85"/>
      <c r="I2051" s="21"/>
      <c r="W2051" s="6"/>
      <c r="X2051" s="6"/>
      <c r="Y2051" s="6"/>
      <c r="Z2051" s="6"/>
    </row>
    <row r="2052" spans="1:26">
      <c r="A2052" s="70">
        <f t="shared" ref="A2052:A2115" si="312">B2052-B2051</f>
        <v>1.0000000000000009E-3</v>
      </c>
      <c r="B2052" s="5">
        <v>-6.4000000000000001E-2</v>
      </c>
      <c r="C2052" s="75">
        <v>4.3600000000000003</v>
      </c>
      <c r="D2052" s="75">
        <v>0.06</v>
      </c>
      <c r="G2052" s="20"/>
      <c r="H2052" s="85"/>
      <c r="I2052" s="21"/>
      <c r="W2052" s="6"/>
      <c r="X2052" s="6"/>
      <c r="Y2052" s="6"/>
      <c r="Z2052" s="6"/>
    </row>
    <row r="2053" spans="1:26">
      <c r="A2053" s="70">
        <f t="shared" si="312"/>
        <v>1.0000000000000009E-3</v>
      </c>
      <c r="B2053" s="5">
        <v>-6.3E-2</v>
      </c>
      <c r="C2053" s="75">
        <v>4.53</v>
      </c>
      <c r="D2053" s="75">
        <v>0.04</v>
      </c>
      <c r="G2053" s="20"/>
      <c r="H2053" s="85"/>
      <c r="I2053" s="21"/>
      <c r="W2053" s="6"/>
      <c r="X2053" s="6"/>
      <c r="Y2053" s="6"/>
      <c r="Z2053" s="6"/>
    </row>
    <row r="2054" spans="1:26">
      <c r="A2054" s="70">
        <f t="shared" si="312"/>
        <v>1.0000000000000009E-3</v>
      </c>
      <c r="B2054" s="5">
        <v>-6.2E-2</v>
      </c>
      <c r="C2054" s="75">
        <v>4.5999999999999996</v>
      </c>
      <c r="D2054" s="75">
        <v>0.04</v>
      </c>
      <c r="G2054" s="20"/>
      <c r="H2054" s="85"/>
      <c r="I2054" s="21"/>
      <c r="W2054" s="6"/>
      <c r="X2054" s="6"/>
      <c r="Y2054" s="6"/>
      <c r="Z2054" s="6"/>
    </row>
    <row r="2055" spans="1:26">
      <c r="A2055" s="70">
        <f t="shared" si="312"/>
        <v>1.0000000000000009E-3</v>
      </c>
      <c r="B2055" s="5">
        <v>-6.0999999999999999E-2</v>
      </c>
      <c r="C2055" s="75">
        <v>4.51</v>
      </c>
      <c r="D2055" s="75">
        <v>0.05</v>
      </c>
      <c r="G2055" s="20"/>
      <c r="H2055" s="85"/>
      <c r="I2055" s="21"/>
      <c r="W2055" s="6"/>
      <c r="X2055" s="6"/>
      <c r="Y2055" s="6"/>
      <c r="Z2055" s="6"/>
    </row>
    <row r="2056" spans="1:26">
      <c r="A2056" s="70">
        <f t="shared" si="312"/>
        <v>1.0000000000000009E-3</v>
      </c>
      <c r="B2056" s="5">
        <v>-0.06</v>
      </c>
      <c r="C2056" s="75">
        <v>4.5999999999999996</v>
      </c>
      <c r="D2056" s="75">
        <v>0.04</v>
      </c>
      <c r="G2056" s="20"/>
      <c r="H2056" s="85"/>
      <c r="I2056" s="21"/>
      <c r="W2056" s="6"/>
      <c r="X2056" s="6"/>
      <c r="Y2056" s="6"/>
      <c r="Z2056" s="6"/>
    </row>
    <row r="2057" spans="1:26">
      <c r="A2057" s="70">
        <f t="shared" si="312"/>
        <v>1.0000000000000009E-3</v>
      </c>
      <c r="B2057" s="5">
        <v>-5.8999999999999997E-2</v>
      </c>
      <c r="C2057" s="75">
        <v>4.43</v>
      </c>
      <c r="D2057" s="75">
        <v>0.04</v>
      </c>
      <c r="G2057" s="20"/>
      <c r="H2057" s="85"/>
      <c r="I2057" s="21"/>
      <c r="W2057" s="6"/>
      <c r="X2057" s="6"/>
      <c r="Y2057" s="6"/>
      <c r="Z2057" s="6"/>
    </row>
    <row r="2058" spans="1:26">
      <c r="A2058" s="70">
        <f t="shared" si="312"/>
        <v>9.9999999999999395E-4</v>
      </c>
      <c r="B2058" s="5">
        <v>-5.8000000000000003E-2</v>
      </c>
      <c r="C2058" s="75">
        <v>4.49</v>
      </c>
      <c r="D2058" s="75">
        <v>0.06</v>
      </c>
      <c r="G2058" s="20"/>
      <c r="H2058" s="85"/>
      <c r="I2058" s="21"/>
      <c r="W2058" s="6"/>
      <c r="X2058" s="6"/>
      <c r="Y2058" s="6"/>
      <c r="Z2058" s="6"/>
    </row>
    <row r="2059" spans="1:26">
      <c r="A2059" s="70">
        <f t="shared" si="312"/>
        <v>1.0000000000000009E-3</v>
      </c>
      <c r="B2059" s="5">
        <v>-5.7000000000000002E-2</v>
      </c>
      <c r="C2059" s="75">
        <v>4.43</v>
      </c>
      <c r="D2059" s="75">
        <v>0.04</v>
      </c>
      <c r="G2059" s="20"/>
      <c r="H2059" s="85"/>
      <c r="I2059" s="21"/>
      <c r="W2059" s="6"/>
      <c r="X2059" s="6"/>
      <c r="Y2059" s="6"/>
      <c r="Z2059" s="6"/>
    </row>
    <row r="2060" spans="1:26">
      <c r="A2060" s="70">
        <f t="shared" si="312"/>
        <v>1.0000000000000009E-3</v>
      </c>
      <c r="B2060" s="5">
        <v>-5.6000000000000001E-2</v>
      </c>
      <c r="C2060" s="75">
        <v>4.3499999999999996</v>
      </c>
      <c r="D2060" s="75">
        <v>0.04</v>
      </c>
      <c r="G2060" s="20"/>
      <c r="H2060" s="85"/>
      <c r="I2060" s="21"/>
      <c r="W2060" s="6"/>
      <c r="X2060" s="6"/>
      <c r="Y2060" s="6"/>
      <c r="Z2060" s="6"/>
    </row>
    <row r="2061" spans="1:26">
      <c r="A2061" s="70">
        <f t="shared" si="312"/>
        <v>1.0000000000000009E-3</v>
      </c>
      <c r="B2061" s="5">
        <v>-5.5E-2</v>
      </c>
      <c r="C2061" s="75">
        <v>4.3099999999999996</v>
      </c>
      <c r="D2061" s="75">
        <v>0.03</v>
      </c>
      <c r="G2061" s="20"/>
      <c r="H2061" s="85"/>
      <c r="I2061" s="21"/>
      <c r="W2061" s="6"/>
      <c r="X2061" s="6"/>
      <c r="Y2061" s="6"/>
      <c r="Z2061" s="6"/>
    </row>
    <row r="2062" spans="1:26">
      <c r="A2062" s="70">
        <f t="shared" si="312"/>
        <v>1.0000000000000009E-3</v>
      </c>
      <c r="B2062" s="5">
        <v>-5.3999999999999999E-2</v>
      </c>
      <c r="C2062" s="75">
        <v>4.38</v>
      </c>
      <c r="D2062" s="75">
        <v>0.04</v>
      </c>
      <c r="G2062" s="20"/>
      <c r="H2062" s="85"/>
      <c r="I2062" s="21"/>
      <c r="W2062" s="6"/>
      <c r="X2062" s="6"/>
      <c r="Y2062" s="6"/>
      <c r="Z2062" s="6"/>
    </row>
    <row r="2063" spans="1:26">
      <c r="A2063" s="70">
        <f t="shared" si="312"/>
        <v>1.0000000000000009E-3</v>
      </c>
      <c r="B2063" s="5">
        <v>-5.2999999999999999E-2</v>
      </c>
      <c r="C2063" s="75">
        <v>4.4400000000000004</v>
      </c>
      <c r="D2063" s="75">
        <v>0.03</v>
      </c>
      <c r="G2063" s="20"/>
      <c r="H2063" s="85"/>
      <c r="I2063" s="21"/>
      <c r="W2063" s="6"/>
      <c r="X2063" s="6"/>
      <c r="Y2063" s="6"/>
      <c r="Z2063" s="6"/>
    </row>
    <row r="2064" spans="1:26">
      <c r="A2064" s="70">
        <f t="shared" si="312"/>
        <v>1.0000000000000009E-3</v>
      </c>
      <c r="B2064" s="5">
        <v>-5.1999999999999998E-2</v>
      </c>
      <c r="C2064" s="75">
        <v>4.3099999999999996</v>
      </c>
      <c r="D2064" s="75">
        <v>0.04</v>
      </c>
      <c r="G2064" s="20"/>
      <c r="H2064" s="85"/>
      <c r="I2064" s="21"/>
      <c r="W2064" s="6"/>
      <c r="X2064" s="6"/>
      <c r="Y2064" s="6"/>
      <c r="Z2064" s="6"/>
    </row>
    <row r="2065" spans="1:26">
      <c r="A2065" s="70">
        <f t="shared" si="312"/>
        <v>1.0000000000000009E-3</v>
      </c>
      <c r="B2065" s="5">
        <v>-5.0999999999999997E-2</v>
      </c>
      <c r="C2065" s="75">
        <v>4.33</v>
      </c>
      <c r="D2065" s="75">
        <v>0.05</v>
      </c>
      <c r="G2065" s="20"/>
      <c r="H2065" s="85"/>
      <c r="I2065" s="21"/>
      <c r="W2065" s="6"/>
      <c r="X2065" s="6"/>
      <c r="Y2065" s="6"/>
      <c r="Z2065" s="6"/>
    </row>
    <row r="2066" spans="1:26">
      <c r="A2066" s="70">
        <f t="shared" si="312"/>
        <v>9.9999999999999395E-4</v>
      </c>
      <c r="B2066" s="5">
        <v>-0.05</v>
      </c>
      <c r="C2066" s="75">
        <v>4.34</v>
      </c>
      <c r="D2066" s="75">
        <v>0.04</v>
      </c>
      <c r="G2066" s="20"/>
      <c r="H2066" s="85"/>
      <c r="I2066" s="21"/>
      <c r="W2066" s="6"/>
      <c r="X2066" s="6"/>
      <c r="Y2066" s="6"/>
      <c r="Z2066" s="6"/>
    </row>
    <row r="2067" spans="1:26">
      <c r="A2067" s="70">
        <f t="shared" si="312"/>
        <v>1.0000000000000009E-3</v>
      </c>
      <c r="B2067" s="5">
        <v>-4.9000000000000002E-2</v>
      </c>
      <c r="C2067" s="75">
        <v>4.46</v>
      </c>
      <c r="D2067" s="75">
        <v>0.03</v>
      </c>
      <c r="G2067" s="20"/>
      <c r="H2067" s="85"/>
      <c r="I2067" s="21"/>
      <c r="W2067" s="6"/>
      <c r="X2067" s="6"/>
      <c r="Y2067" s="6"/>
      <c r="Z2067" s="6"/>
    </row>
    <row r="2068" spans="1:26">
      <c r="A2068" s="70">
        <f t="shared" si="312"/>
        <v>1.0000000000000009E-3</v>
      </c>
      <c r="B2068" s="5">
        <v>-4.8000000000000001E-2</v>
      </c>
      <c r="C2068" s="75">
        <v>4.45</v>
      </c>
      <c r="D2068" s="75">
        <v>0.04</v>
      </c>
      <c r="G2068" s="20"/>
      <c r="H2068" s="85"/>
      <c r="I2068" s="21"/>
      <c r="W2068" s="6"/>
      <c r="X2068" s="6"/>
      <c r="Y2068" s="6"/>
      <c r="Z2068" s="6"/>
    </row>
    <row r="2069" spans="1:26">
      <c r="A2069" s="70">
        <f t="shared" si="312"/>
        <v>1.0000000000000009E-3</v>
      </c>
      <c r="B2069" s="5">
        <v>-4.7E-2</v>
      </c>
      <c r="C2069" s="75">
        <v>4.38</v>
      </c>
      <c r="D2069" s="75">
        <v>0.04</v>
      </c>
      <c r="G2069" s="20"/>
      <c r="H2069" s="85"/>
      <c r="I2069" s="21"/>
      <c r="W2069" s="6"/>
      <c r="X2069" s="6"/>
      <c r="Y2069" s="6"/>
      <c r="Z2069" s="6"/>
    </row>
    <row r="2070" spans="1:26">
      <c r="A2070" s="70">
        <f t="shared" si="312"/>
        <v>1.0000000000000009E-3</v>
      </c>
      <c r="B2070" s="5">
        <v>-4.5999999999999999E-2</v>
      </c>
      <c r="C2070" s="75">
        <v>4.3600000000000003</v>
      </c>
      <c r="D2070" s="75">
        <v>0.05</v>
      </c>
      <c r="G2070" s="20"/>
      <c r="H2070" s="85"/>
      <c r="I2070" s="21"/>
      <c r="W2070" s="6"/>
      <c r="X2070" s="6"/>
      <c r="Y2070" s="6"/>
      <c r="Z2070" s="6"/>
    </row>
    <row r="2071" spans="1:26">
      <c r="A2071" s="70">
        <f t="shared" si="312"/>
        <v>1.0000000000000009E-3</v>
      </c>
      <c r="B2071" s="5">
        <v>-4.4999999999999998E-2</v>
      </c>
      <c r="C2071" s="75">
        <v>4.33</v>
      </c>
      <c r="D2071" s="75">
        <v>0.04</v>
      </c>
      <c r="G2071" s="20"/>
      <c r="H2071" s="85"/>
      <c r="I2071" s="21"/>
      <c r="W2071" s="6"/>
      <c r="X2071" s="6"/>
      <c r="Y2071" s="6"/>
      <c r="Z2071" s="6"/>
    </row>
    <row r="2072" spans="1:26">
      <c r="A2072" s="70">
        <f t="shared" si="312"/>
        <v>1.0000000000000009E-3</v>
      </c>
      <c r="B2072" s="5">
        <v>-4.3999999999999997E-2</v>
      </c>
      <c r="C2072" s="75">
        <v>4.4800000000000004</v>
      </c>
      <c r="D2072" s="75">
        <v>0.03</v>
      </c>
      <c r="G2072" s="20"/>
      <c r="H2072" s="85"/>
      <c r="I2072" s="21"/>
      <c r="W2072" s="6"/>
      <c r="X2072" s="6"/>
      <c r="Y2072" s="6"/>
      <c r="Z2072" s="6"/>
    </row>
    <row r="2073" spans="1:26">
      <c r="A2073" s="70">
        <f t="shared" si="312"/>
        <v>1.0000000000000009E-3</v>
      </c>
      <c r="B2073" s="5">
        <v>-4.2999999999999997E-2</v>
      </c>
      <c r="C2073" s="75">
        <v>4.46</v>
      </c>
      <c r="D2073" s="75">
        <v>0.04</v>
      </c>
      <c r="G2073" s="20"/>
      <c r="H2073" s="85"/>
      <c r="I2073" s="21"/>
      <c r="W2073" s="6"/>
      <c r="X2073" s="6"/>
      <c r="Y2073" s="6"/>
      <c r="Z2073" s="6"/>
    </row>
    <row r="2074" spans="1:26">
      <c r="A2074" s="70">
        <f t="shared" si="312"/>
        <v>9.9999999999999395E-4</v>
      </c>
      <c r="B2074" s="5">
        <v>-4.2000000000000003E-2</v>
      </c>
      <c r="C2074" s="75">
        <v>4.5</v>
      </c>
      <c r="D2074" s="75">
        <v>0.03</v>
      </c>
      <c r="G2074" s="20"/>
      <c r="H2074" s="85"/>
      <c r="I2074" s="21"/>
      <c r="W2074" s="6"/>
      <c r="X2074" s="6"/>
      <c r="Y2074" s="6"/>
      <c r="Z2074" s="6"/>
    </row>
    <row r="2075" spans="1:26">
      <c r="A2075" s="70">
        <f t="shared" si="312"/>
        <v>1.0000000000000009E-3</v>
      </c>
      <c r="B2075" s="5">
        <v>-4.1000000000000002E-2</v>
      </c>
      <c r="C2075" s="75">
        <v>4.51</v>
      </c>
      <c r="D2075" s="75">
        <v>0.05</v>
      </c>
      <c r="G2075" s="20"/>
      <c r="H2075" s="85"/>
      <c r="I2075" s="21"/>
      <c r="W2075" s="6"/>
      <c r="X2075" s="6"/>
      <c r="Y2075" s="6"/>
      <c r="Z2075" s="6"/>
    </row>
    <row r="2076" spans="1:26">
      <c r="A2076" s="70">
        <f t="shared" si="312"/>
        <v>1.0000000000000009E-3</v>
      </c>
      <c r="B2076" s="5">
        <v>-0.04</v>
      </c>
      <c r="C2076" s="75">
        <v>4.55</v>
      </c>
      <c r="D2076" s="75">
        <v>0.03</v>
      </c>
      <c r="G2076" s="20"/>
      <c r="H2076" s="85"/>
      <c r="I2076" s="21"/>
      <c r="W2076" s="6"/>
      <c r="X2076" s="6"/>
      <c r="Y2076" s="6"/>
      <c r="Z2076" s="6"/>
    </row>
    <row r="2077" spans="1:26">
      <c r="A2077" s="70">
        <f t="shared" si="312"/>
        <v>1.0000000000000009E-3</v>
      </c>
      <c r="B2077" s="5">
        <v>-3.9E-2</v>
      </c>
      <c r="C2077" s="75">
        <v>4.55</v>
      </c>
      <c r="D2077" s="75">
        <v>0.03</v>
      </c>
      <c r="G2077" s="20"/>
      <c r="H2077" s="85"/>
      <c r="I2077" s="21"/>
      <c r="W2077" s="6"/>
      <c r="X2077" s="6"/>
      <c r="Y2077" s="6"/>
      <c r="Z2077" s="6"/>
    </row>
    <row r="2078" spans="1:26">
      <c r="A2078" s="70">
        <f t="shared" si="312"/>
        <v>1.0000000000000009E-3</v>
      </c>
      <c r="B2078" s="5">
        <v>-3.7999999999999999E-2</v>
      </c>
      <c r="C2078" s="75">
        <v>4.41</v>
      </c>
      <c r="D2078" s="75">
        <v>0.03</v>
      </c>
      <c r="G2078" s="20"/>
      <c r="H2078" s="85"/>
      <c r="I2078" s="21"/>
      <c r="W2078" s="6"/>
      <c r="X2078" s="6"/>
      <c r="Y2078" s="6"/>
      <c r="Z2078" s="6"/>
    </row>
    <row r="2079" spans="1:26">
      <c r="A2079" s="70">
        <f t="shared" si="312"/>
        <v>1.0000000000000009E-3</v>
      </c>
      <c r="B2079" s="5">
        <v>-3.6999999999999998E-2</v>
      </c>
      <c r="C2079" s="75">
        <v>4.46</v>
      </c>
      <c r="D2079" s="75">
        <v>0.03</v>
      </c>
      <c r="G2079" s="20"/>
      <c r="H2079" s="85"/>
      <c r="I2079" s="21"/>
      <c r="W2079" s="6"/>
      <c r="X2079" s="6"/>
      <c r="Y2079" s="6"/>
      <c r="Z2079" s="6"/>
    </row>
    <row r="2080" spans="1:26">
      <c r="A2080" s="70">
        <f t="shared" si="312"/>
        <v>1.0000000000000009E-3</v>
      </c>
      <c r="B2080" s="5">
        <v>-3.5999999999999997E-2</v>
      </c>
      <c r="C2080" s="75">
        <v>4.45</v>
      </c>
      <c r="D2080" s="75">
        <v>0.03</v>
      </c>
      <c r="G2080" s="20"/>
      <c r="H2080" s="85"/>
      <c r="I2080" s="21"/>
      <c r="W2080" s="6"/>
      <c r="X2080" s="6"/>
      <c r="Y2080" s="6"/>
      <c r="Z2080" s="6"/>
    </row>
    <row r="2081" spans="1:26">
      <c r="A2081" s="70">
        <f t="shared" si="312"/>
        <v>9.9999999999999395E-4</v>
      </c>
      <c r="B2081" s="5">
        <v>-3.5000000000000003E-2</v>
      </c>
      <c r="C2081" s="75">
        <v>4.54</v>
      </c>
      <c r="D2081" s="75">
        <v>0.02</v>
      </c>
      <c r="G2081" s="20"/>
      <c r="H2081" s="85"/>
      <c r="I2081" s="21"/>
      <c r="W2081" s="6"/>
      <c r="X2081" s="6"/>
      <c r="Y2081" s="6"/>
      <c r="Z2081" s="6"/>
    </row>
    <row r="2082" spans="1:26">
      <c r="A2082" s="70">
        <f t="shared" si="312"/>
        <v>1.0000000000000009E-3</v>
      </c>
      <c r="B2082" s="5">
        <v>-3.4000000000000002E-2</v>
      </c>
      <c r="C2082" s="75">
        <v>4.59</v>
      </c>
      <c r="D2082" s="75">
        <v>0.03</v>
      </c>
      <c r="G2082" s="20"/>
      <c r="H2082" s="85"/>
      <c r="I2082" s="21"/>
      <c r="W2082" s="6"/>
      <c r="X2082" s="6"/>
      <c r="Y2082" s="6"/>
      <c r="Z2082" s="6"/>
    </row>
    <row r="2083" spans="1:26">
      <c r="A2083" s="70">
        <f t="shared" si="312"/>
        <v>1.0000000000000009E-3</v>
      </c>
      <c r="B2083" s="5">
        <v>-3.3000000000000002E-2</v>
      </c>
      <c r="C2083" s="75">
        <v>4.58</v>
      </c>
      <c r="D2083" s="75">
        <v>0.03</v>
      </c>
      <c r="G2083" s="20"/>
      <c r="H2083" s="85"/>
      <c r="I2083" s="21"/>
      <c r="W2083" s="6"/>
      <c r="X2083" s="6"/>
      <c r="Y2083" s="6"/>
      <c r="Z2083" s="6"/>
    </row>
    <row r="2084" spans="1:26">
      <c r="A2084" s="70">
        <f t="shared" si="312"/>
        <v>1.0000000000000009E-3</v>
      </c>
      <c r="B2084" s="5">
        <v>-3.2000000000000001E-2</v>
      </c>
      <c r="C2084" s="75">
        <v>4.5999999999999996</v>
      </c>
      <c r="D2084" s="75">
        <v>0.03</v>
      </c>
      <c r="G2084" s="20"/>
      <c r="H2084" s="85"/>
      <c r="I2084" s="21"/>
      <c r="W2084" s="6"/>
      <c r="X2084" s="6"/>
      <c r="Y2084" s="6"/>
      <c r="Z2084" s="6"/>
    </row>
    <row r="2085" spans="1:26">
      <c r="A2085" s="70">
        <f t="shared" si="312"/>
        <v>1.0000000000000009E-3</v>
      </c>
      <c r="B2085" s="5">
        <v>-3.1E-2</v>
      </c>
      <c r="C2085" s="75">
        <v>4.62</v>
      </c>
      <c r="D2085" s="75">
        <v>0.03</v>
      </c>
      <c r="G2085" s="20"/>
      <c r="H2085" s="85"/>
      <c r="I2085" s="21"/>
      <c r="W2085" s="6"/>
      <c r="X2085" s="6"/>
      <c r="Y2085" s="6"/>
      <c r="Z2085" s="6"/>
    </row>
    <row r="2086" spans="1:26">
      <c r="A2086" s="70">
        <f t="shared" si="312"/>
        <v>1.0000000000000009E-3</v>
      </c>
      <c r="B2086" s="5">
        <v>-0.03</v>
      </c>
      <c r="C2086" s="75">
        <v>4.62</v>
      </c>
      <c r="D2086" s="75">
        <v>0.04</v>
      </c>
      <c r="G2086" s="20"/>
      <c r="H2086" s="85"/>
      <c r="I2086" s="21"/>
      <c r="W2086" s="6"/>
      <c r="X2086" s="6"/>
      <c r="Y2086" s="6"/>
      <c r="Z2086" s="6"/>
    </row>
    <row r="2087" spans="1:26">
      <c r="A2087" s="70">
        <f t="shared" si="312"/>
        <v>9.9999999999999742E-4</v>
      </c>
      <c r="B2087" s="5">
        <v>-2.9000000000000001E-2</v>
      </c>
      <c r="C2087" s="75">
        <v>4.7300000000000004</v>
      </c>
      <c r="D2087" s="75">
        <v>0.03</v>
      </c>
      <c r="G2087" s="20"/>
      <c r="H2087" s="85"/>
      <c r="I2087" s="21"/>
      <c r="W2087" s="6"/>
      <c r="X2087" s="6"/>
      <c r="Y2087" s="6"/>
      <c r="Z2087" s="6"/>
    </row>
    <row r="2088" spans="1:26">
      <c r="A2088" s="70">
        <f t="shared" si="312"/>
        <v>1.0000000000000009E-3</v>
      </c>
      <c r="B2088" s="5">
        <v>-2.8000000000000001E-2</v>
      </c>
      <c r="C2088" s="75">
        <v>4.75</v>
      </c>
      <c r="D2088" s="75">
        <v>0.03</v>
      </c>
      <c r="G2088" s="20"/>
      <c r="H2088" s="85"/>
      <c r="I2088" s="21"/>
      <c r="W2088" s="6"/>
      <c r="X2088" s="6"/>
      <c r="Y2088" s="6"/>
      <c r="Z2088" s="6"/>
    </row>
    <row r="2089" spans="1:26">
      <c r="A2089" s="70">
        <f t="shared" si="312"/>
        <v>1.0000000000000009E-3</v>
      </c>
      <c r="B2089" s="5">
        <v>-2.7E-2</v>
      </c>
      <c r="C2089" s="75">
        <v>4.75</v>
      </c>
      <c r="D2089" s="75">
        <v>0.04</v>
      </c>
      <c r="G2089" s="20"/>
      <c r="H2089" s="85"/>
      <c r="I2089" s="21"/>
      <c r="W2089" s="6"/>
      <c r="X2089" s="6"/>
      <c r="Y2089" s="6"/>
      <c r="Z2089" s="6"/>
    </row>
    <row r="2090" spans="1:26">
      <c r="A2090" s="70">
        <f t="shared" si="312"/>
        <v>1.0000000000000009E-3</v>
      </c>
      <c r="B2090" s="5">
        <v>-2.5999999999999999E-2</v>
      </c>
      <c r="C2090" s="75">
        <v>4.67</v>
      </c>
      <c r="D2090" s="75">
        <v>0.04</v>
      </c>
      <c r="G2090" s="20"/>
      <c r="H2090" s="85"/>
      <c r="I2090" s="21"/>
      <c r="W2090" s="6"/>
      <c r="X2090" s="6"/>
      <c r="Y2090" s="6"/>
      <c r="Z2090" s="6"/>
    </row>
    <row r="2091" spans="1:26">
      <c r="A2091" s="70">
        <f t="shared" si="312"/>
        <v>9.9999999999999742E-4</v>
      </c>
      <c r="B2091" s="5">
        <v>-2.5000000000000001E-2</v>
      </c>
      <c r="C2091" s="75">
        <v>4.82</v>
      </c>
      <c r="D2091" s="75">
        <v>0.02</v>
      </c>
      <c r="G2091" s="20"/>
      <c r="H2091" s="85"/>
      <c r="I2091" s="21"/>
      <c r="W2091" s="6"/>
      <c r="X2091" s="6"/>
      <c r="Y2091" s="6"/>
      <c r="Z2091" s="6"/>
    </row>
    <row r="2092" spans="1:26">
      <c r="A2092" s="70">
        <f t="shared" si="312"/>
        <v>1.0000000000000009E-3</v>
      </c>
      <c r="B2092" s="5">
        <v>-2.4E-2</v>
      </c>
      <c r="C2092" s="75">
        <v>4.8099999999999996</v>
      </c>
      <c r="D2092" s="75">
        <v>0.04</v>
      </c>
      <c r="G2092" s="20"/>
      <c r="H2092" s="85"/>
      <c r="I2092" s="21"/>
      <c r="W2092" s="6"/>
      <c r="X2092" s="6"/>
      <c r="Y2092" s="6"/>
      <c r="Z2092" s="6"/>
    </row>
    <row r="2093" spans="1:26">
      <c r="A2093" s="70">
        <f t="shared" si="312"/>
        <v>1.0000000000000009E-3</v>
      </c>
      <c r="B2093" s="5">
        <v>-2.3E-2</v>
      </c>
      <c r="C2093" s="75">
        <v>4.8600000000000003</v>
      </c>
      <c r="D2093" s="75">
        <v>0.03</v>
      </c>
      <c r="G2093" s="20"/>
      <c r="H2093" s="85"/>
      <c r="I2093" s="21"/>
      <c r="W2093" s="6"/>
      <c r="X2093" s="6"/>
      <c r="Y2093" s="6"/>
      <c r="Z2093" s="6"/>
    </row>
    <row r="2094" spans="1:26">
      <c r="A2094" s="70">
        <f t="shared" si="312"/>
        <v>1.0000000000000009E-3</v>
      </c>
      <c r="B2094" s="5">
        <v>-2.1999999999999999E-2</v>
      </c>
      <c r="C2094" s="75">
        <v>4.88</v>
      </c>
      <c r="D2094" s="75">
        <v>0.03</v>
      </c>
      <c r="G2094" s="20"/>
      <c r="H2094" s="85"/>
      <c r="I2094" s="21"/>
      <c r="W2094" s="6"/>
      <c r="X2094" s="6"/>
      <c r="Y2094" s="6"/>
      <c r="Z2094" s="6"/>
    </row>
    <row r="2095" spans="1:26">
      <c r="A2095" s="70">
        <f t="shared" si="312"/>
        <v>9.9999999999999742E-4</v>
      </c>
      <c r="B2095" s="5">
        <v>-2.1000000000000001E-2</v>
      </c>
      <c r="C2095" s="75">
        <v>4.91</v>
      </c>
      <c r="D2095" s="75">
        <v>0.03</v>
      </c>
      <c r="G2095" s="20"/>
      <c r="H2095" s="85"/>
      <c r="I2095" s="21"/>
      <c r="W2095" s="6"/>
      <c r="X2095" s="6"/>
      <c r="Y2095" s="6"/>
      <c r="Z2095" s="6"/>
    </row>
    <row r="2096" spans="1:26">
      <c r="A2096" s="70">
        <f t="shared" si="312"/>
        <v>1.0000000000000009E-3</v>
      </c>
      <c r="B2096" s="5">
        <v>-0.02</v>
      </c>
      <c r="C2096" s="75">
        <v>4.99</v>
      </c>
      <c r="D2096" s="75">
        <v>0.04</v>
      </c>
      <c r="G2096" s="20"/>
      <c r="H2096" s="85"/>
      <c r="I2096" s="21"/>
      <c r="W2096" s="6"/>
      <c r="X2096" s="6"/>
      <c r="Y2096" s="6"/>
      <c r="Z2096" s="6"/>
    </row>
    <row r="2097" spans="1:26">
      <c r="A2097" s="70">
        <f t="shared" si="312"/>
        <v>1.0000000000000009E-3</v>
      </c>
      <c r="B2097" s="5">
        <v>-1.9E-2</v>
      </c>
      <c r="C2097" s="75">
        <v>4.96</v>
      </c>
      <c r="D2097" s="75">
        <v>0.03</v>
      </c>
      <c r="G2097" s="20"/>
      <c r="H2097" s="85"/>
      <c r="I2097" s="21"/>
      <c r="W2097" s="6"/>
      <c r="X2097" s="6"/>
      <c r="Y2097" s="6"/>
      <c r="Z2097" s="6"/>
    </row>
    <row r="2098" spans="1:26">
      <c r="A2098" s="70">
        <f t="shared" si="312"/>
        <v>1.0000000000000009E-3</v>
      </c>
      <c r="B2098" s="5">
        <v>-1.7999999999999999E-2</v>
      </c>
      <c r="C2098" s="75">
        <v>5.0199999999999996</v>
      </c>
      <c r="D2098" s="75">
        <v>0.03</v>
      </c>
      <c r="G2098" s="20"/>
      <c r="H2098" s="85"/>
      <c r="I2098" s="21"/>
      <c r="W2098" s="6"/>
      <c r="X2098" s="6"/>
      <c r="Y2098" s="6"/>
      <c r="Z2098" s="6"/>
    </row>
    <row r="2099" spans="1:26">
      <c r="A2099" s="70">
        <f t="shared" si="312"/>
        <v>9.9999999999999742E-4</v>
      </c>
      <c r="B2099" s="5">
        <v>-1.7000000000000001E-2</v>
      </c>
      <c r="C2099" s="75">
        <v>4.88</v>
      </c>
      <c r="D2099" s="75">
        <v>0.04</v>
      </c>
      <c r="G2099" s="20"/>
      <c r="H2099" s="85"/>
      <c r="I2099" s="21"/>
      <c r="W2099" s="6"/>
      <c r="X2099" s="6"/>
      <c r="Y2099" s="6"/>
      <c r="Z2099" s="6"/>
    </row>
    <row r="2100" spans="1:26">
      <c r="A2100" s="70">
        <f t="shared" si="312"/>
        <v>1.0000000000000009E-3</v>
      </c>
      <c r="B2100" s="5">
        <v>-1.6E-2</v>
      </c>
      <c r="C2100" s="75">
        <v>4.75</v>
      </c>
      <c r="D2100" s="75">
        <v>0.03</v>
      </c>
      <c r="G2100" s="20"/>
      <c r="H2100" s="85"/>
      <c r="I2100" s="21"/>
      <c r="W2100" s="6"/>
      <c r="X2100" s="6"/>
      <c r="Y2100" s="6"/>
      <c r="Z2100" s="6"/>
    </row>
    <row r="2101" spans="1:26">
      <c r="A2101" s="70">
        <f t="shared" si="312"/>
        <v>1.0000000000000009E-3</v>
      </c>
      <c r="B2101" s="5">
        <v>-1.4999999999999999E-2</v>
      </c>
      <c r="C2101" s="75">
        <v>4.49</v>
      </c>
      <c r="D2101" s="75">
        <v>0.04</v>
      </c>
      <c r="G2101" s="20"/>
      <c r="H2101" s="85"/>
      <c r="I2101" s="21"/>
      <c r="W2101" s="6"/>
      <c r="X2101" s="6"/>
      <c r="Y2101" s="6"/>
      <c r="Z2101" s="6"/>
    </row>
    <row r="2102" spans="1:26">
      <c r="A2102" s="70">
        <f t="shared" si="312"/>
        <v>9.9999999999999915E-4</v>
      </c>
      <c r="B2102" s="5">
        <v>-1.4E-2</v>
      </c>
      <c r="C2102" s="75">
        <v>4.28</v>
      </c>
      <c r="D2102" s="75">
        <v>0.03</v>
      </c>
      <c r="G2102" s="20"/>
      <c r="H2102" s="85"/>
      <c r="I2102" s="21"/>
      <c r="W2102" s="6"/>
      <c r="X2102" s="6"/>
      <c r="Y2102" s="6"/>
      <c r="Z2102" s="6"/>
    </row>
    <row r="2103" spans="1:26">
      <c r="A2103" s="70">
        <f t="shared" si="312"/>
        <v>1.0000000000000009E-3</v>
      </c>
      <c r="B2103" s="5">
        <v>-1.2999999999999999E-2</v>
      </c>
      <c r="C2103" s="75">
        <v>4.0599999999999996</v>
      </c>
      <c r="D2103" s="75">
        <v>0.04</v>
      </c>
      <c r="G2103" s="20"/>
      <c r="H2103" s="85"/>
      <c r="I2103" s="21"/>
      <c r="W2103" s="6"/>
      <c r="X2103" s="6"/>
      <c r="Y2103" s="6"/>
      <c r="Z2103" s="6"/>
    </row>
    <row r="2104" spans="1:26">
      <c r="A2104" s="70">
        <f t="shared" si="312"/>
        <v>9.9999999999999915E-4</v>
      </c>
      <c r="B2104" s="5">
        <v>-1.2E-2</v>
      </c>
      <c r="C2104" s="75">
        <v>3.92</v>
      </c>
      <c r="D2104" s="75">
        <v>0.05</v>
      </c>
      <c r="G2104" s="20"/>
      <c r="H2104" s="85"/>
      <c r="I2104" s="21"/>
      <c r="W2104" s="6"/>
      <c r="X2104" s="6"/>
      <c r="Y2104" s="6"/>
      <c r="Z2104" s="6"/>
    </row>
    <row r="2105" spans="1:26">
      <c r="A2105" s="70">
        <f t="shared" si="312"/>
        <v>1.0000000000000009E-3</v>
      </c>
      <c r="B2105" s="5">
        <v>-1.0999999999999999E-2</v>
      </c>
      <c r="C2105" s="75">
        <v>3.6</v>
      </c>
      <c r="D2105" s="75">
        <v>0.04</v>
      </c>
      <c r="G2105" s="20"/>
      <c r="H2105" s="85"/>
      <c r="I2105" s="21"/>
      <c r="W2105" s="6"/>
      <c r="X2105" s="6"/>
      <c r="Y2105" s="6"/>
      <c r="Z2105" s="6"/>
    </row>
    <row r="2106" spans="1:26">
      <c r="A2106" s="70">
        <f t="shared" si="312"/>
        <v>9.9999999999999915E-4</v>
      </c>
      <c r="B2106" s="5">
        <v>-0.01</v>
      </c>
      <c r="C2106" s="75">
        <v>3.52</v>
      </c>
      <c r="D2106" s="75">
        <v>0.04</v>
      </c>
      <c r="G2106" s="20"/>
      <c r="H2106" s="85"/>
      <c r="I2106" s="21"/>
      <c r="W2106" s="6"/>
      <c r="X2106" s="6"/>
      <c r="Y2106" s="6"/>
      <c r="Z2106" s="6"/>
    </row>
    <row r="2107" spans="1:26">
      <c r="A2107" s="70">
        <f t="shared" si="312"/>
        <v>1.0000000000000009E-3</v>
      </c>
      <c r="B2107" s="5">
        <v>-8.9999999999999993E-3</v>
      </c>
      <c r="C2107" s="75">
        <v>3.38</v>
      </c>
      <c r="D2107" s="75">
        <v>0.04</v>
      </c>
      <c r="G2107" s="20"/>
      <c r="H2107" s="85"/>
      <c r="I2107" s="21"/>
      <c r="W2107" s="6"/>
      <c r="X2107" s="6"/>
      <c r="Y2107" s="6"/>
      <c r="Z2107" s="6"/>
    </row>
    <row r="2108" spans="1:26">
      <c r="A2108" s="70">
        <f t="shared" si="312"/>
        <v>9.9999999999999915E-4</v>
      </c>
      <c r="B2108" s="5">
        <v>-8.0000000000000002E-3</v>
      </c>
      <c r="C2108" s="75">
        <v>3.42</v>
      </c>
      <c r="D2108" s="75">
        <v>0.03</v>
      </c>
      <c r="G2108" s="20"/>
      <c r="H2108" s="85"/>
      <c r="I2108" s="21"/>
      <c r="W2108" s="6"/>
      <c r="X2108" s="6"/>
      <c r="Y2108" s="6"/>
      <c r="Z2108" s="6"/>
    </row>
    <row r="2109" spans="1:26">
      <c r="A2109" s="70">
        <f t="shared" si="312"/>
        <v>1E-3</v>
      </c>
      <c r="B2109" s="5">
        <v>-7.0000000000000001E-3</v>
      </c>
      <c r="C2109" s="75">
        <v>3.37</v>
      </c>
      <c r="D2109" s="75">
        <v>0.04</v>
      </c>
      <c r="G2109" s="20"/>
      <c r="H2109" s="85"/>
      <c r="I2109" s="21"/>
      <c r="W2109" s="6"/>
      <c r="X2109" s="6"/>
      <c r="Y2109" s="6"/>
      <c r="Z2109" s="6"/>
    </row>
    <row r="2110" spans="1:26">
      <c r="A2110" s="70">
        <f t="shared" si="312"/>
        <v>1E-3</v>
      </c>
      <c r="B2110" s="5">
        <v>-6.0000000000000001E-3</v>
      </c>
      <c r="C2110" s="75">
        <v>3.33</v>
      </c>
      <c r="D2110" s="75">
        <v>0.04</v>
      </c>
      <c r="G2110" s="20"/>
      <c r="H2110" s="85"/>
      <c r="I2110" s="21"/>
      <c r="W2110" s="6"/>
      <c r="X2110" s="6"/>
      <c r="Y2110" s="6"/>
      <c r="Z2110" s="6"/>
    </row>
    <row r="2111" spans="1:26">
      <c r="A2111" s="70">
        <f t="shared" si="312"/>
        <v>1E-3</v>
      </c>
      <c r="B2111" s="5">
        <v>-5.0000000000000001E-3</v>
      </c>
      <c r="C2111" s="75">
        <v>3.26</v>
      </c>
      <c r="D2111" s="75">
        <v>0.03</v>
      </c>
      <c r="G2111" s="20"/>
      <c r="H2111" s="85"/>
      <c r="I2111" s="21"/>
      <c r="W2111" s="6"/>
      <c r="X2111" s="6"/>
      <c r="Y2111" s="6"/>
      <c r="Z2111" s="6"/>
    </row>
    <row r="2112" spans="1:26">
      <c r="A2112" s="70">
        <f t="shared" si="312"/>
        <v>1E-3</v>
      </c>
      <c r="B2112" s="5">
        <v>-4.0000000000000001E-3</v>
      </c>
      <c r="C2112" s="75">
        <v>3.3</v>
      </c>
      <c r="D2112" s="75">
        <v>0.03</v>
      </c>
      <c r="G2112" s="20"/>
      <c r="H2112" s="85"/>
      <c r="I2112" s="21"/>
      <c r="W2112" s="6"/>
      <c r="X2112" s="6"/>
      <c r="Y2112" s="6"/>
      <c r="Z2112" s="6"/>
    </row>
    <row r="2113" spans="1:26">
      <c r="A2113" s="70">
        <f t="shared" si="312"/>
        <v>1E-3</v>
      </c>
      <c r="B2113" s="5">
        <v>-3.0000000000000001E-3</v>
      </c>
      <c r="C2113" s="75">
        <v>3.29</v>
      </c>
      <c r="D2113" s="75">
        <v>0.03</v>
      </c>
      <c r="G2113" s="20"/>
      <c r="H2113" s="85"/>
      <c r="I2113" s="21"/>
      <c r="W2113" s="6"/>
      <c r="X2113" s="6"/>
      <c r="Y2113" s="6"/>
      <c r="Z2113" s="6"/>
    </row>
    <row r="2114" spans="1:26">
      <c r="A2114" s="70">
        <f t="shared" si="312"/>
        <v>1E-3</v>
      </c>
      <c r="B2114" s="5">
        <v>-2E-3</v>
      </c>
      <c r="C2114" s="75">
        <v>3.18</v>
      </c>
      <c r="D2114" s="75">
        <v>0.03</v>
      </c>
      <c r="G2114" s="20"/>
      <c r="H2114" s="85"/>
      <c r="I2114" s="21"/>
      <c r="W2114" s="6"/>
      <c r="X2114" s="6"/>
      <c r="Y2114" s="6"/>
      <c r="Z2114" s="6"/>
    </row>
    <row r="2115" spans="1:26">
      <c r="A2115" s="70">
        <f t="shared" si="312"/>
        <v>1E-3</v>
      </c>
      <c r="B2115" s="5">
        <v>-1E-3</v>
      </c>
      <c r="C2115" s="75">
        <v>3.23</v>
      </c>
      <c r="D2115" s="75">
        <v>0.04</v>
      </c>
      <c r="G2115" s="20"/>
      <c r="H2115" s="85"/>
      <c r="I2115" s="21"/>
      <c r="W2115" s="6"/>
      <c r="X2115" s="6"/>
      <c r="Y2115" s="6"/>
      <c r="Z2115" s="6"/>
    </row>
    <row r="2116" spans="1:26">
      <c r="A2116" s="70">
        <f t="shared" ref="A2116" si="313">B2116-B2115</f>
        <v>1E-3</v>
      </c>
      <c r="B2116" s="5">
        <v>0</v>
      </c>
      <c r="C2116" s="75">
        <v>3.23</v>
      </c>
      <c r="D2116" s="75">
        <v>0.03</v>
      </c>
      <c r="G2116" s="20"/>
      <c r="H2116" s="85"/>
      <c r="I2116" s="21"/>
      <c r="W2116" s="6"/>
      <c r="X2116" s="6"/>
      <c r="Y2116" s="6"/>
      <c r="Z2116" s="6"/>
    </row>
    <row r="2117" spans="1:26">
      <c r="A2117" s="70"/>
      <c r="B2117" s="5"/>
      <c r="C2117" s="75"/>
      <c r="D2117" s="75"/>
      <c r="G2117" s="20"/>
      <c r="H2117" s="85"/>
      <c r="I2117" s="21"/>
      <c r="W2117" s="6"/>
      <c r="X2117" s="6"/>
      <c r="Y2117" s="6"/>
      <c r="Z2117" s="6"/>
    </row>
    <row r="2118" spans="1:26">
      <c r="A2118" s="70"/>
      <c r="B2118" s="5"/>
      <c r="C2118" s="75"/>
      <c r="D2118" s="75"/>
      <c r="G2118" s="20"/>
      <c r="H2118" s="85"/>
      <c r="I2118" s="21"/>
      <c r="W2118" s="6"/>
      <c r="X2118" s="6"/>
      <c r="Y2118" s="6"/>
      <c r="Z2118" s="6"/>
    </row>
    <row r="2119" spans="1:26">
      <c r="A2119" s="70"/>
      <c r="B2119" s="5"/>
      <c r="C2119" s="75"/>
      <c r="D2119" s="75"/>
      <c r="G2119" s="20"/>
      <c r="H2119" s="85"/>
      <c r="I2119" s="21"/>
      <c r="W2119" s="6"/>
      <c r="X2119" s="6"/>
      <c r="Y2119" s="6"/>
      <c r="Z2119" s="6"/>
    </row>
    <row r="2120" spans="1:26">
      <c r="A2120" s="70"/>
      <c r="B2120" s="5"/>
      <c r="C2120" s="75"/>
      <c r="D2120" s="75"/>
      <c r="G2120" s="20"/>
      <c r="H2120" s="85"/>
      <c r="I2120" s="21"/>
      <c r="W2120" s="6"/>
      <c r="X2120" s="6"/>
      <c r="Y2120" s="6"/>
      <c r="Z2120" s="6"/>
    </row>
    <row r="2121" spans="1:26">
      <c r="A2121" s="70"/>
      <c r="B2121" s="5"/>
      <c r="C2121" s="75"/>
      <c r="D2121" s="75"/>
      <c r="G2121" s="20"/>
      <c r="H2121" s="85"/>
      <c r="I2121" s="21"/>
      <c r="W2121" s="6"/>
      <c r="X2121" s="6"/>
      <c r="Y2121" s="6"/>
      <c r="Z2121" s="6"/>
    </row>
    <row r="2122" spans="1:26">
      <c r="A2122" s="70"/>
      <c r="B2122" s="5"/>
      <c r="C2122" s="75"/>
      <c r="D2122" s="75"/>
      <c r="G2122" s="20"/>
      <c r="H2122" s="85"/>
      <c r="I2122" s="21"/>
      <c r="W2122" s="6"/>
      <c r="X2122" s="6"/>
      <c r="Y2122" s="6"/>
      <c r="Z2122" s="6"/>
    </row>
    <row r="2123" spans="1:26">
      <c r="A2123" s="70"/>
      <c r="B2123" s="5"/>
      <c r="C2123" s="75"/>
      <c r="D2123" s="75"/>
      <c r="G2123" s="20"/>
      <c r="H2123" s="85"/>
      <c r="I2123" s="21"/>
      <c r="W2123" s="6"/>
      <c r="X2123" s="6"/>
      <c r="Y2123" s="6"/>
      <c r="Z2123" s="6"/>
    </row>
    <row r="2124" spans="1:26">
      <c r="A2124" s="70"/>
      <c r="B2124" s="5"/>
      <c r="C2124" s="75"/>
      <c r="D2124" s="75"/>
      <c r="G2124" s="20"/>
      <c r="H2124" s="85"/>
      <c r="I2124" s="21"/>
      <c r="W2124" s="6"/>
      <c r="X2124" s="6"/>
      <c r="Y2124" s="6"/>
      <c r="Z2124" s="6"/>
    </row>
    <row r="2125" spans="1:26">
      <c r="A2125" s="70"/>
      <c r="B2125" s="5"/>
      <c r="C2125" s="75"/>
      <c r="D2125" s="75"/>
      <c r="G2125" s="20"/>
      <c r="H2125" s="85"/>
      <c r="I2125" s="21"/>
      <c r="W2125" s="6"/>
      <c r="X2125" s="6"/>
      <c r="Y2125" s="6"/>
      <c r="Z2125" s="6"/>
    </row>
    <row r="2126" spans="1:26">
      <c r="A2126" s="70"/>
      <c r="B2126" s="5"/>
      <c r="C2126" s="75"/>
      <c r="D2126" s="75"/>
      <c r="G2126" s="20"/>
      <c r="H2126" s="85"/>
      <c r="I2126" s="21"/>
      <c r="W2126" s="6"/>
      <c r="X2126" s="6"/>
      <c r="Y2126" s="6"/>
      <c r="Z2126" s="6"/>
    </row>
    <row r="2127" spans="1:26">
      <c r="A2127" s="70"/>
      <c r="B2127" s="5"/>
      <c r="C2127" s="75"/>
      <c r="D2127" s="75"/>
      <c r="G2127" s="20"/>
      <c r="H2127" s="85"/>
      <c r="I2127" s="21"/>
      <c r="W2127" s="6"/>
      <c r="X2127" s="6"/>
      <c r="Y2127" s="6"/>
      <c r="Z2127" s="6"/>
    </row>
    <row r="2128" spans="1:26">
      <c r="A2128" s="70"/>
      <c r="B2128" s="5"/>
      <c r="C2128" s="75"/>
      <c r="D2128" s="75"/>
      <c r="G2128" s="20"/>
      <c r="H2128" s="85"/>
      <c r="I2128" s="21"/>
      <c r="W2128" s="6"/>
      <c r="X2128" s="6"/>
      <c r="Y2128" s="6"/>
      <c r="Z2128" s="6"/>
    </row>
    <row r="2129" spans="1:26">
      <c r="A2129" s="70"/>
      <c r="B2129" s="5"/>
      <c r="C2129" s="75"/>
      <c r="D2129" s="75"/>
      <c r="G2129" s="20"/>
      <c r="H2129" s="85"/>
      <c r="I2129" s="21"/>
      <c r="W2129" s="6"/>
      <c r="X2129" s="6"/>
      <c r="Y2129" s="6"/>
      <c r="Z2129" s="6"/>
    </row>
    <row r="2130" spans="1:26">
      <c r="A2130" s="70"/>
      <c r="B2130" s="5"/>
      <c r="C2130" s="75"/>
      <c r="D2130" s="75"/>
      <c r="G2130" s="20"/>
      <c r="H2130" s="85"/>
      <c r="I2130" s="21"/>
      <c r="W2130" s="6"/>
      <c r="X2130" s="6"/>
      <c r="Y2130" s="6"/>
      <c r="Z2130" s="6"/>
    </row>
    <row r="2131" spans="1:26">
      <c r="A2131" s="70"/>
      <c r="B2131" s="5"/>
      <c r="C2131" s="75"/>
      <c r="D2131" s="75"/>
      <c r="G2131" s="20"/>
      <c r="H2131" s="85"/>
      <c r="I2131" s="21"/>
      <c r="W2131" s="6"/>
      <c r="X2131" s="6"/>
      <c r="Y2131" s="6"/>
      <c r="Z2131" s="6"/>
    </row>
    <row r="2132" spans="1:26">
      <c r="A2132" s="70"/>
      <c r="B2132" s="5"/>
      <c r="C2132" s="75"/>
      <c r="D2132" s="75"/>
      <c r="G2132" s="20"/>
      <c r="H2132" s="85"/>
      <c r="I2132" s="21"/>
      <c r="W2132" s="6"/>
      <c r="X2132" s="6"/>
      <c r="Y2132" s="6"/>
      <c r="Z2132" s="6"/>
    </row>
    <row r="2133" spans="1:26">
      <c r="A2133" s="70"/>
      <c r="B2133" s="5"/>
      <c r="C2133" s="75"/>
      <c r="D2133" s="75"/>
      <c r="G2133" s="20"/>
      <c r="H2133" s="85"/>
      <c r="I2133" s="21"/>
      <c r="W2133" s="6"/>
      <c r="X2133" s="6"/>
      <c r="Y2133" s="6"/>
      <c r="Z2133" s="6"/>
    </row>
    <row r="2134" spans="1:26">
      <c r="A2134" s="70"/>
      <c r="B2134" s="5"/>
      <c r="C2134" s="75"/>
      <c r="D2134" s="75"/>
      <c r="G2134" s="20"/>
      <c r="H2134" s="85"/>
      <c r="I2134" s="21"/>
      <c r="W2134" s="6"/>
      <c r="X2134" s="6"/>
      <c r="Y2134" s="6"/>
      <c r="Z2134" s="6"/>
    </row>
    <row r="2135" spans="1:26">
      <c r="A2135" s="70"/>
      <c r="B2135" s="5"/>
      <c r="C2135" s="75"/>
      <c r="D2135" s="75"/>
      <c r="G2135" s="20"/>
      <c r="H2135" s="85"/>
      <c r="I2135" s="21"/>
      <c r="W2135" s="6"/>
      <c r="X2135" s="6"/>
      <c r="Y2135" s="6"/>
      <c r="Z2135" s="6"/>
    </row>
    <row r="2136" spans="1:26">
      <c r="A2136" s="70"/>
      <c r="B2136" s="5"/>
      <c r="C2136" s="75"/>
      <c r="D2136" s="75"/>
      <c r="G2136" s="20"/>
      <c r="H2136" s="85"/>
      <c r="I2136" s="21"/>
      <c r="W2136" s="6"/>
      <c r="X2136" s="6"/>
      <c r="Y2136" s="6"/>
      <c r="Z2136" s="6"/>
    </row>
    <row r="2137" spans="1:26">
      <c r="A2137" s="70"/>
      <c r="B2137" s="5"/>
      <c r="C2137" s="75"/>
      <c r="D2137" s="75"/>
      <c r="G2137" s="20"/>
      <c r="H2137" s="85"/>
      <c r="I2137" s="21"/>
      <c r="W2137" s="6"/>
      <c r="X2137" s="6"/>
      <c r="Y2137" s="6"/>
      <c r="Z2137" s="6"/>
    </row>
    <row r="2138" spans="1:26">
      <c r="A2138" s="70"/>
      <c r="B2138" s="5"/>
      <c r="C2138" s="75"/>
      <c r="D2138" s="75"/>
      <c r="G2138" s="20"/>
      <c r="H2138" s="85"/>
      <c r="I2138" s="21"/>
      <c r="W2138" s="6"/>
      <c r="X2138" s="6"/>
      <c r="Y2138" s="6"/>
      <c r="Z2138" s="6"/>
    </row>
    <row r="2139" spans="1:26">
      <c r="A2139" s="70"/>
      <c r="B2139" s="5"/>
      <c r="C2139" s="75"/>
      <c r="D2139" s="75"/>
      <c r="G2139" s="20"/>
      <c r="H2139" s="85"/>
      <c r="I2139" s="21"/>
      <c r="W2139" s="6"/>
      <c r="X2139" s="6"/>
      <c r="Y2139" s="6"/>
      <c r="Z2139" s="6"/>
    </row>
    <row r="2140" spans="1:26">
      <c r="A2140" s="70"/>
      <c r="B2140" s="5"/>
      <c r="C2140" s="75"/>
      <c r="D2140" s="75"/>
      <c r="G2140" s="20"/>
      <c r="H2140" s="85"/>
      <c r="I2140" s="21"/>
      <c r="W2140" s="6"/>
      <c r="X2140" s="6"/>
      <c r="Y2140" s="6"/>
      <c r="Z2140" s="6"/>
    </row>
    <row r="2141" spans="1:26">
      <c r="A2141" s="70"/>
      <c r="B2141" s="5"/>
      <c r="C2141" s="75"/>
      <c r="D2141" s="75"/>
      <c r="G2141" s="20"/>
      <c r="H2141" s="85"/>
      <c r="I2141" s="21"/>
      <c r="W2141" s="6"/>
      <c r="X2141" s="6"/>
      <c r="Y2141" s="6"/>
      <c r="Z2141" s="6"/>
    </row>
    <row r="2142" spans="1:26">
      <c r="A2142" s="70"/>
      <c r="B2142" s="5"/>
      <c r="C2142" s="75"/>
      <c r="D2142" s="75"/>
      <c r="G2142" s="20"/>
      <c r="H2142" s="85"/>
      <c r="I2142" s="21"/>
      <c r="W2142" s="6"/>
      <c r="X2142" s="6"/>
      <c r="Y2142" s="6"/>
      <c r="Z2142" s="6"/>
    </row>
    <row r="2143" spans="1:26">
      <c r="A2143" s="70"/>
      <c r="B2143" s="5"/>
      <c r="C2143" s="75"/>
      <c r="D2143" s="75"/>
      <c r="G2143" s="20"/>
      <c r="H2143" s="85"/>
      <c r="I2143" s="21"/>
      <c r="W2143" s="6"/>
      <c r="X2143" s="6"/>
      <c r="Y2143" s="6"/>
      <c r="Z2143" s="6"/>
    </row>
    <row r="2144" spans="1:26">
      <c r="A2144" s="70"/>
      <c r="B2144" s="5"/>
      <c r="C2144" s="75"/>
      <c r="D2144" s="75"/>
      <c r="G2144" s="20"/>
      <c r="H2144" s="85"/>
      <c r="I2144" s="21"/>
      <c r="W2144" s="6"/>
      <c r="X2144" s="6"/>
      <c r="Y2144" s="6"/>
      <c r="Z2144" s="6"/>
    </row>
    <row r="2145" spans="1:26">
      <c r="A2145" s="70"/>
      <c r="B2145" s="5"/>
      <c r="C2145" s="75"/>
      <c r="D2145" s="75"/>
      <c r="G2145" s="20"/>
      <c r="H2145" s="85"/>
      <c r="I2145" s="21"/>
      <c r="W2145" s="6"/>
      <c r="X2145" s="6"/>
      <c r="Y2145" s="6"/>
      <c r="Z2145" s="6"/>
    </row>
    <row r="2146" spans="1:26">
      <c r="A2146" s="70"/>
      <c r="B2146" s="5"/>
      <c r="C2146" s="75"/>
      <c r="D2146" s="75"/>
      <c r="G2146" s="20"/>
      <c r="H2146" s="85"/>
      <c r="I2146" s="21"/>
      <c r="W2146" s="6"/>
      <c r="X2146" s="6"/>
      <c r="Y2146" s="6"/>
      <c r="Z2146" s="6"/>
    </row>
    <row r="2147" spans="1:26">
      <c r="A2147" s="70"/>
      <c r="B2147" s="5"/>
      <c r="C2147" s="75"/>
      <c r="D2147" s="75"/>
      <c r="G2147" s="20"/>
      <c r="H2147" s="85"/>
      <c r="I2147" s="21"/>
      <c r="W2147" s="6"/>
      <c r="X2147" s="6"/>
      <c r="Y2147" s="6"/>
      <c r="Z2147" s="6"/>
    </row>
    <row r="2148" spans="1:26">
      <c r="A2148" s="70"/>
      <c r="B2148" s="5"/>
      <c r="C2148" s="75"/>
      <c r="D2148" s="75"/>
      <c r="G2148" s="20"/>
      <c r="H2148" s="85"/>
      <c r="I2148" s="21"/>
      <c r="W2148" s="6"/>
      <c r="X2148" s="6"/>
      <c r="Y2148" s="6"/>
      <c r="Z2148" s="6"/>
    </row>
    <row r="2149" spans="1:26">
      <c r="A2149" s="70"/>
      <c r="B2149" s="5"/>
      <c r="C2149" s="75"/>
      <c r="D2149" s="75"/>
      <c r="G2149" s="20"/>
      <c r="H2149" s="85"/>
      <c r="I2149" s="21"/>
      <c r="W2149" s="6"/>
      <c r="X2149" s="6"/>
      <c r="Y2149" s="6"/>
      <c r="Z2149" s="6"/>
    </row>
    <row r="2150" spans="1:26">
      <c r="A2150" s="70"/>
      <c r="B2150" s="5"/>
      <c r="C2150" s="75"/>
      <c r="D2150" s="75"/>
      <c r="G2150" s="20"/>
      <c r="H2150" s="85"/>
      <c r="I2150" s="21"/>
      <c r="W2150" s="6"/>
      <c r="X2150" s="6"/>
      <c r="Y2150" s="6"/>
      <c r="Z2150" s="6"/>
    </row>
    <row r="2151" spans="1:26">
      <c r="A2151" s="70"/>
      <c r="B2151" s="5"/>
      <c r="C2151" s="75"/>
      <c r="D2151" s="75"/>
      <c r="G2151" s="20"/>
      <c r="H2151" s="85"/>
      <c r="I2151" s="21"/>
      <c r="W2151" s="6"/>
      <c r="X2151" s="6"/>
      <c r="Y2151" s="6"/>
      <c r="Z2151" s="6"/>
    </row>
    <row r="2152" spans="1:26">
      <c r="A2152" s="70"/>
      <c r="B2152" s="5"/>
      <c r="C2152" s="75"/>
      <c r="D2152" s="75"/>
      <c r="G2152" s="20"/>
      <c r="H2152" s="85"/>
      <c r="I2152" s="21"/>
      <c r="W2152" s="6"/>
      <c r="X2152" s="6"/>
      <c r="Y2152" s="6"/>
      <c r="Z2152" s="6"/>
    </row>
    <row r="2153" spans="1:26">
      <c r="A2153" s="70"/>
      <c r="B2153" s="5"/>
      <c r="C2153" s="75"/>
      <c r="D2153" s="75"/>
      <c r="G2153" s="20"/>
      <c r="H2153" s="85"/>
      <c r="I2153" s="21"/>
      <c r="W2153" s="6"/>
      <c r="X2153" s="6"/>
      <c r="Y2153" s="6"/>
      <c r="Z2153" s="6"/>
    </row>
    <row r="2154" spans="1:26">
      <c r="A2154" s="70"/>
      <c r="B2154" s="5"/>
      <c r="C2154" s="75"/>
      <c r="D2154" s="75"/>
      <c r="G2154" s="20"/>
      <c r="H2154" s="85"/>
      <c r="I2154" s="21"/>
      <c r="W2154" s="6"/>
      <c r="X2154" s="6"/>
      <c r="Y2154" s="6"/>
      <c r="Z2154" s="6"/>
    </row>
    <row r="2155" spans="1:26">
      <c r="A2155" s="70"/>
      <c r="B2155" s="5"/>
      <c r="C2155" s="75"/>
      <c r="D2155" s="75"/>
      <c r="G2155" s="20"/>
      <c r="H2155" s="85"/>
      <c r="I2155" s="21"/>
      <c r="W2155" s="6"/>
      <c r="X2155" s="6"/>
      <c r="Y2155" s="6"/>
      <c r="Z2155" s="6"/>
    </row>
    <row r="2156" spans="1:26">
      <c r="A2156" s="70"/>
      <c r="B2156" s="5"/>
      <c r="C2156" s="75"/>
      <c r="D2156" s="75"/>
      <c r="G2156" s="20"/>
      <c r="H2156" s="85"/>
      <c r="I2156" s="21"/>
      <c r="W2156" s="6"/>
      <c r="X2156" s="6"/>
      <c r="Y2156" s="6"/>
      <c r="Z2156" s="6"/>
    </row>
    <row r="2157" spans="1:26">
      <c r="A2157" s="70"/>
      <c r="B2157" s="5"/>
      <c r="C2157" s="75"/>
      <c r="D2157" s="75"/>
      <c r="G2157" s="20"/>
      <c r="H2157" s="85"/>
      <c r="I2157" s="21"/>
      <c r="W2157" s="6"/>
      <c r="X2157" s="6"/>
      <c r="Y2157" s="6"/>
      <c r="Z2157" s="6"/>
    </row>
    <row r="2158" spans="1:26">
      <c r="A2158" s="70"/>
      <c r="B2158" s="5"/>
      <c r="C2158" s="75"/>
      <c r="D2158" s="75"/>
      <c r="G2158" s="20"/>
      <c r="H2158" s="85"/>
      <c r="I2158" s="21"/>
      <c r="W2158" s="6"/>
      <c r="X2158" s="6"/>
      <c r="Y2158" s="6"/>
      <c r="Z2158" s="6"/>
    </row>
    <row r="2159" spans="1:26">
      <c r="A2159" s="70"/>
      <c r="B2159" s="5"/>
      <c r="C2159" s="75"/>
      <c r="D2159" s="75"/>
      <c r="G2159" s="20"/>
      <c r="H2159" s="85"/>
      <c r="I2159" s="21"/>
      <c r="W2159" s="6"/>
      <c r="X2159" s="6"/>
      <c r="Y2159" s="6"/>
      <c r="Z2159" s="6"/>
    </row>
    <row r="2160" spans="1:26">
      <c r="A2160" s="70"/>
      <c r="B2160" s="5"/>
      <c r="C2160" s="75"/>
      <c r="D2160" s="75"/>
      <c r="G2160" s="20"/>
      <c r="H2160" s="85"/>
      <c r="I2160" s="21"/>
      <c r="W2160" s="6"/>
      <c r="X2160" s="6"/>
      <c r="Y2160" s="6"/>
      <c r="Z2160" s="6"/>
    </row>
    <row r="2161" spans="1:26">
      <c r="A2161" s="70"/>
      <c r="B2161" s="5"/>
      <c r="C2161" s="75"/>
      <c r="D2161" s="75"/>
      <c r="G2161" s="20"/>
      <c r="H2161" s="85"/>
      <c r="I2161" s="21"/>
      <c r="W2161" s="6"/>
      <c r="X2161" s="6"/>
      <c r="Y2161" s="6"/>
      <c r="Z2161" s="6"/>
    </row>
    <row r="2162" spans="1:26">
      <c r="A2162" s="70"/>
      <c r="B2162" s="5"/>
      <c r="C2162" s="75"/>
      <c r="D2162" s="75"/>
      <c r="G2162" s="20"/>
      <c r="H2162" s="85"/>
      <c r="I2162" s="21"/>
      <c r="W2162" s="6"/>
      <c r="X2162" s="6"/>
      <c r="Y2162" s="6"/>
      <c r="Z2162" s="6"/>
    </row>
    <row r="2163" spans="1:26">
      <c r="A2163" s="70"/>
      <c r="B2163" s="5"/>
      <c r="C2163" s="75"/>
      <c r="D2163" s="75"/>
      <c r="G2163" s="20"/>
      <c r="H2163" s="85"/>
      <c r="I2163" s="21"/>
      <c r="W2163" s="6"/>
      <c r="X2163" s="6"/>
      <c r="Y2163" s="6"/>
      <c r="Z2163" s="6"/>
    </row>
    <row r="2164" spans="1:26">
      <c r="A2164" s="70"/>
      <c r="B2164" s="5"/>
      <c r="C2164" s="75"/>
      <c r="D2164" s="75"/>
      <c r="G2164" s="20"/>
      <c r="H2164" s="85"/>
      <c r="I2164" s="21"/>
      <c r="W2164" s="6"/>
      <c r="X2164" s="6"/>
      <c r="Y2164" s="6"/>
      <c r="Z2164" s="6"/>
    </row>
    <row r="2165" spans="1:26">
      <c r="A2165" s="70"/>
      <c r="B2165" s="5"/>
      <c r="C2165" s="75"/>
      <c r="D2165" s="75"/>
      <c r="G2165" s="20"/>
      <c r="H2165" s="85"/>
      <c r="I2165" s="21"/>
      <c r="W2165" s="6"/>
      <c r="X2165" s="6"/>
      <c r="Y2165" s="6"/>
      <c r="Z2165" s="6"/>
    </row>
    <row r="2166" spans="1:26">
      <c r="A2166" s="70"/>
      <c r="B2166" s="5"/>
      <c r="C2166" s="75"/>
      <c r="D2166" s="75"/>
      <c r="G2166" s="20"/>
      <c r="H2166" s="85"/>
      <c r="I2166" s="21"/>
      <c r="W2166" s="6"/>
      <c r="X2166" s="6"/>
      <c r="Y2166" s="6"/>
      <c r="Z2166" s="6"/>
    </row>
    <row r="2167" spans="1:26">
      <c r="A2167" s="70"/>
      <c r="B2167" s="5"/>
      <c r="C2167" s="75"/>
      <c r="D2167" s="75"/>
      <c r="G2167" s="20"/>
      <c r="H2167" s="85"/>
      <c r="I2167" s="21"/>
      <c r="W2167" s="6"/>
      <c r="X2167" s="6"/>
      <c r="Y2167" s="6"/>
      <c r="Z2167" s="6"/>
    </row>
    <row r="2168" spans="1:26">
      <c r="A2168" s="70"/>
      <c r="B2168" s="5"/>
      <c r="C2168" s="75"/>
      <c r="D2168" s="75"/>
      <c r="G2168" s="20"/>
      <c r="H2168" s="85"/>
      <c r="I2168" s="21"/>
      <c r="W2168" s="6"/>
      <c r="X2168" s="6"/>
      <c r="Y2168" s="6"/>
      <c r="Z2168" s="6"/>
    </row>
    <row r="2169" spans="1:26">
      <c r="A2169" s="70"/>
      <c r="B2169" s="5"/>
      <c r="C2169" s="75"/>
      <c r="D2169" s="75"/>
      <c r="G2169" s="20"/>
      <c r="H2169" s="85"/>
      <c r="I2169" s="21"/>
      <c r="W2169" s="6"/>
      <c r="X2169" s="6"/>
      <c r="Y2169" s="6"/>
      <c r="Z2169" s="6"/>
    </row>
    <row r="2170" spans="1:26">
      <c r="A2170" s="70"/>
      <c r="B2170" s="5"/>
      <c r="C2170" s="75"/>
      <c r="D2170" s="75"/>
      <c r="G2170" s="20"/>
      <c r="H2170" s="85"/>
      <c r="I2170" s="21"/>
      <c r="W2170" s="6"/>
      <c r="X2170" s="6"/>
      <c r="Y2170" s="6"/>
      <c r="Z2170" s="6"/>
    </row>
    <row r="2171" spans="1:26">
      <c r="A2171" s="70"/>
      <c r="B2171" s="5"/>
      <c r="C2171" s="75"/>
      <c r="D2171" s="75"/>
      <c r="G2171" s="20"/>
      <c r="H2171" s="85"/>
      <c r="I2171" s="21"/>
      <c r="W2171" s="6"/>
      <c r="X2171" s="6"/>
      <c r="Y2171" s="6"/>
      <c r="Z2171" s="6"/>
    </row>
    <row r="2172" spans="1:26">
      <c r="A2172" s="70"/>
      <c r="B2172" s="5"/>
      <c r="C2172" s="75"/>
      <c r="D2172" s="75"/>
      <c r="G2172" s="20"/>
      <c r="H2172" s="85"/>
      <c r="I2172" s="21"/>
      <c r="W2172" s="6"/>
      <c r="X2172" s="6"/>
      <c r="Y2172" s="6"/>
      <c r="Z2172" s="6"/>
    </row>
    <row r="2173" spans="1:26">
      <c r="A2173" s="70"/>
      <c r="B2173" s="5"/>
      <c r="C2173" s="75"/>
      <c r="D2173" s="75"/>
      <c r="G2173" s="20"/>
      <c r="H2173" s="85"/>
      <c r="I2173" s="21"/>
      <c r="W2173" s="6"/>
      <c r="X2173" s="6"/>
      <c r="Y2173" s="6"/>
      <c r="Z2173" s="6"/>
    </row>
    <row r="2174" spans="1:26">
      <c r="A2174" s="70"/>
      <c r="B2174" s="5"/>
      <c r="C2174" s="75"/>
      <c r="D2174" s="75"/>
      <c r="G2174" s="20"/>
      <c r="H2174" s="85"/>
      <c r="I2174" s="21"/>
      <c r="W2174" s="6"/>
      <c r="X2174" s="6"/>
      <c r="Y2174" s="6"/>
      <c r="Z2174" s="6"/>
    </row>
    <row r="2175" spans="1:26">
      <c r="A2175" s="70"/>
      <c r="B2175" s="5"/>
      <c r="C2175" s="75"/>
      <c r="D2175" s="75"/>
      <c r="G2175" s="20"/>
      <c r="H2175" s="85"/>
      <c r="I2175" s="21"/>
      <c r="W2175" s="6"/>
      <c r="X2175" s="6"/>
      <c r="Y2175" s="6"/>
      <c r="Z2175" s="6"/>
    </row>
    <row r="2176" spans="1:26">
      <c r="A2176" s="70"/>
      <c r="B2176" s="5"/>
      <c r="C2176" s="75"/>
      <c r="D2176" s="75"/>
      <c r="G2176" s="20"/>
      <c r="H2176" s="85"/>
      <c r="I2176" s="21"/>
      <c r="W2176" s="6"/>
      <c r="X2176" s="6"/>
      <c r="Y2176" s="6"/>
      <c r="Z2176" s="6"/>
    </row>
    <row r="2177" spans="1:26">
      <c r="A2177" s="70"/>
      <c r="B2177" s="5"/>
      <c r="C2177" s="75"/>
      <c r="D2177" s="75"/>
      <c r="G2177" s="20"/>
      <c r="H2177" s="85"/>
      <c r="I2177" s="21"/>
      <c r="W2177" s="6"/>
      <c r="X2177" s="6"/>
      <c r="Y2177" s="6"/>
      <c r="Z2177" s="6"/>
    </row>
    <row r="2178" spans="1:26">
      <c r="A2178" s="70"/>
      <c r="B2178" s="5"/>
      <c r="C2178" s="75"/>
      <c r="D2178" s="75"/>
      <c r="G2178" s="20"/>
      <c r="H2178" s="85"/>
      <c r="I2178" s="21"/>
      <c r="W2178" s="6"/>
      <c r="X2178" s="6"/>
      <c r="Y2178" s="6"/>
      <c r="Z2178" s="6"/>
    </row>
    <row r="2179" spans="1:26">
      <c r="A2179" s="70"/>
      <c r="B2179" s="5"/>
      <c r="C2179" s="75"/>
      <c r="D2179" s="75"/>
      <c r="G2179" s="20"/>
      <c r="H2179" s="85"/>
      <c r="I2179" s="21"/>
      <c r="W2179" s="6"/>
      <c r="X2179" s="6"/>
      <c r="Y2179" s="6"/>
      <c r="Z2179" s="6"/>
    </row>
    <row r="2180" spans="1:26">
      <c r="G2180" s="20"/>
      <c r="H2180" s="85"/>
      <c r="I2180" s="21"/>
      <c r="W2180" s="6"/>
      <c r="X2180" s="6"/>
      <c r="Y2180" s="6"/>
      <c r="Z2180" s="6"/>
    </row>
    <row r="2181" spans="1:26">
      <c r="G2181" s="20"/>
      <c r="H2181" s="85"/>
      <c r="I2181" s="21"/>
      <c r="W2181" s="6"/>
      <c r="X2181" s="6"/>
      <c r="Y2181" s="6"/>
      <c r="Z2181" s="6"/>
    </row>
    <row r="2182" spans="1:26">
      <c r="G2182" s="20"/>
      <c r="H2182" s="85"/>
      <c r="I2182" s="21"/>
      <c r="W2182" s="6"/>
      <c r="X2182" s="6"/>
      <c r="Y2182" s="6"/>
      <c r="Z2182" s="6"/>
    </row>
    <row r="2183" spans="1:26">
      <c r="G2183" s="20"/>
      <c r="H2183" s="85"/>
      <c r="I2183" s="21"/>
      <c r="W2183" s="6"/>
      <c r="X2183" s="6"/>
      <c r="Y2183" s="6"/>
      <c r="Z2183" s="6"/>
    </row>
    <row r="2184" spans="1:26">
      <c r="G2184" s="20"/>
      <c r="H2184" s="85"/>
      <c r="I2184" s="21"/>
      <c r="W2184" s="6"/>
      <c r="X2184" s="6"/>
      <c r="Y2184" s="6"/>
      <c r="Z2184" s="6"/>
    </row>
    <row r="2185" spans="1:26">
      <c r="G2185" s="20"/>
      <c r="H2185" s="85"/>
      <c r="I2185" s="21"/>
      <c r="W2185" s="6"/>
      <c r="X2185" s="6"/>
      <c r="Y2185" s="6"/>
      <c r="Z2185" s="6"/>
    </row>
    <row r="2186" spans="1:26">
      <c r="G2186" s="20"/>
      <c r="H2186" s="85"/>
      <c r="I2186" s="21"/>
      <c r="W2186" s="6"/>
      <c r="X2186" s="6"/>
      <c r="Y2186" s="6"/>
      <c r="Z2186" s="6"/>
    </row>
    <row r="2187" spans="1:26">
      <c r="G2187" s="20"/>
      <c r="H2187" s="85"/>
      <c r="I2187" s="21"/>
      <c r="W2187" s="6"/>
      <c r="X2187" s="6"/>
      <c r="Y2187" s="6"/>
      <c r="Z2187" s="6"/>
    </row>
    <row r="2188" spans="1:26">
      <c r="G2188" s="20"/>
      <c r="H2188" s="85"/>
      <c r="I2188" s="21"/>
      <c r="W2188" s="6"/>
      <c r="X2188" s="6"/>
      <c r="Y2188" s="6"/>
      <c r="Z2188" s="6"/>
    </row>
    <row r="2189" spans="1:26">
      <c r="G2189" s="20"/>
      <c r="H2189" s="85"/>
      <c r="I2189" s="21"/>
      <c r="W2189" s="6"/>
      <c r="X2189" s="6"/>
      <c r="Y2189" s="6"/>
      <c r="Z2189" s="6"/>
    </row>
    <row r="2190" spans="1:26">
      <c r="G2190" s="20"/>
      <c r="H2190" s="85"/>
      <c r="I2190" s="21"/>
      <c r="W2190" s="6"/>
      <c r="X2190" s="6"/>
      <c r="Y2190" s="6"/>
      <c r="Z2190" s="6"/>
    </row>
    <row r="2191" spans="1:26">
      <c r="G2191" s="20"/>
      <c r="H2191" s="85"/>
      <c r="I2191" s="21"/>
      <c r="W2191" s="6"/>
      <c r="X2191" s="6"/>
      <c r="Y2191" s="6"/>
      <c r="Z2191" s="6"/>
    </row>
    <row r="2192" spans="1:26">
      <c r="G2192" s="20"/>
      <c r="H2192" s="85"/>
      <c r="I2192" s="21"/>
      <c r="W2192" s="6"/>
      <c r="X2192" s="6"/>
      <c r="Y2192" s="6"/>
      <c r="Z2192" s="6"/>
    </row>
    <row r="2193" spans="7:26">
      <c r="G2193" s="20"/>
      <c r="H2193" s="85"/>
      <c r="I2193" s="21"/>
      <c r="W2193" s="6"/>
      <c r="X2193" s="6"/>
      <c r="Y2193" s="6"/>
      <c r="Z2193" s="6"/>
    </row>
    <row r="2194" spans="7:26">
      <c r="G2194" s="20"/>
      <c r="H2194" s="85"/>
      <c r="I2194" s="21"/>
      <c r="W2194" s="6"/>
      <c r="X2194" s="6"/>
      <c r="Y2194" s="6"/>
      <c r="Z2194" s="6"/>
    </row>
    <row r="2195" spans="7:26">
      <c r="G2195" s="20"/>
      <c r="H2195" s="85"/>
      <c r="I2195" s="21"/>
    </row>
    <row r="2196" spans="7:26">
      <c r="G2196" s="20"/>
      <c r="H2196" s="85"/>
      <c r="I2196" s="21"/>
    </row>
    <row r="2197" spans="7:26">
      <c r="G2197" s="20"/>
      <c r="H2197" s="85"/>
      <c r="I2197" s="21"/>
    </row>
    <row r="2198" spans="7:26">
      <c r="G2198" s="20"/>
      <c r="H2198" s="85"/>
      <c r="I2198" s="21"/>
    </row>
    <row r="2199" spans="7:26">
      <c r="G2199" s="20"/>
      <c r="H2199" s="85"/>
      <c r="I2199" s="21"/>
    </row>
    <row r="2200" spans="7:26">
      <c r="G2200" s="20"/>
      <c r="H2200" s="85"/>
      <c r="I2200" s="21"/>
    </row>
    <row r="2201" spans="7:26">
      <c r="G2201" s="20"/>
      <c r="H2201" s="85"/>
      <c r="I2201" s="21"/>
    </row>
    <row r="2202" spans="7:26">
      <c r="G2202" s="20"/>
      <c r="H2202" s="85"/>
      <c r="I2202" s="21"/>
    </row>
    <row r="2203" spans="7:26">
      <c r="G2203" s="20"/>
      <c r="H2203" s="85"/>
      <c r="I2203" s="21"/>
    </row>
    <row r="2204" spans="7:26">
      <c r="G2204" s="20"/>
      <c r="H2204" s="85"/>
      <c r="I2204" s="21"/>
    </row>
    <row r="2205" spans="7:26">
      <c r="G2205" s="20"/>
      <c r="H2205" s="85"/>
      <c r="I2205" s="21"/>
    </row>
    <row r="2206" spans="7:26">
      <c r="G2206" s="20"/>
      <c r="H2206" s="85"/>
      <c r="I2206" s="21"/>
    </row>
    <row r="2207" spans="7:26">
      <c r="G2207" s="20"/>
      <c r="H2207" s="85"/>
      <c r="I2207" s="21"/>
    </row>
    <row r="2208" spans="7:26">
      <c r="G2208" s="20"/>
      <c r="H2208" s="85"/>
      <c r="I2208" s="21"/>
    </row>
    <row r="2209" spans="7:9">
      <c r="G2209" s="20"/>
      <c r="H2209" s="85"/>
      <c r="I2209" s="21"/>
    </row>
    <row r="2210" spans="7:9">
      <c r="G2210" s="20"/>
      <c r="H2210" s="85"/>
      <c r="I2210" s="21"/>
    </row>
    <row r="2211" spans="7:9">
      <c r="G2211" s="20"/>
      <c r="H2211" s="85"/>
      <c r="I2211" s="21"/>
    </row>
    <row r="2212" spans="7:9">
      <c r="G2212" s="20"/>
      <c r="H2212" s="85"/>
      <c r="I2212" s="21"/>
    </row>
    <row r="2213" spans="7:9">
      <c r="G2213" s="20"/>
      <c r="H2213" s="85"/>
      <c r="I2213" s="21"/>
    </row>
    <row r="2214" spans="7:9">
      <c r="G2214" s="20"/>
      <c r="H2214" s="85"/>
      <c r="I2214" s="21"/>
    </row>
    <row r="2215" spans="7:9">
      <c r="G2215" s="20"/>
      <c r="H2215" s="85"/>
      <c r="I2215" s="21"/>
    </row>
    <row r="2216" spans="7:9">
      <c r="G2216" s="20"/>
      <c r="H2216" s="85"/>
      <c r="I2216" s="21"/>
    </row>
    <row r="2217" spans="7:9">
      <c r="G2217" s="20"/>
      <c r="H2217" s="85"/>
      <c r="I2217" s="21"/>
    </row>
    <row r="2218" spans="7:9">
      <c r="G2218" s="20"/>
      <c r="H2218" s="85"/>
      <c r="I2218" s="21"/>
    </row>
    <row r="2219" spans="7:9">
      <c r="G2219" s="20"/>
      <c r="H2219" s="85"/>
      <c r="I2219" s="21"/>
    </row>
    <row r="2220" spans="7:9">
      <c r="G2220" s="20"/>
      <c r="H2220" s="85"/>
      <c r="I2220" s="21"/>
    </row>
    <row r="2221" spans="7:9">
      <c r="G2221" s="20"/>
      <c r="H2221" s="85"/>
      <c r="I2221" s="21"/>
    </row>
    <row r="2222" spans="7:9">
      <c r="G2222" s="20"/>
      <c r="H2222" s="85"/>
      <c r="I2222" s="21"/>
    </row>
    <row r="2223" spans="7:9">
      <c r="G2223" s="20"/>
      <c r="H2223" s="85"/>
      <c r="I2223" s="21"/>
    </row>
    <row r="2224" spans="7:9">
      <c r="G2224" s="20"/>
      <c r="H2224" s="85"/>
      <c r="I2224" s="21"/>
    </row>
    <row r="2225" spans="7:9">
      <c r="G2225" s="20"/>
      <c r="H2225" s="85"/>
      <c r="I2225" s="21"/>
    </row>
    <row r="2226" spans="7:9">
      <c r="G2226" s="20"/>
      <c r="H2226" s="85"/>
      <c r="I2226" s="21"/>
    </row>
    <row r="2227" spans="7:9">
      <c r="G2227" s="20"/>
      <c r="H2227" s="85"/>
      <c r="I2227" s="21"/>
    </row>
    <row r="2228" spans="7:9">
      <c r="G2228" s="20"/>
      <c r="H2228" s="85"/>
      <c r="I2228" s="21"/>
    </row>
    <row r="2229" spans="7:9">
      <c r="G2229" s="20"/>
      <c r="H2229" s="85"/>
      <c r="I2229" s="21"/>
    </row>
    <row r="2230" spans="7:9">
      <c r="G2230" s="20"/>
      <c r="H2230" s="85"/>
      <c r="I2230" s="21"/>
    </row>
    <row r="2231" spans="7:9">
      <c r="G2231" s="20"/>
      <c r="H2231" s="85"/>
      <c r="I2231" s="21"/>
    </row>
    <row r="2232" spans="7:9">
      <c r="G2232" s="20"/>
      <c r="H2232" s="85"/>
      <c r="I2232" s="21"/>
    </row>
    <row r="2233" spans="7:9">
      <c r="G2233" s="20"/>
      <c r="H2233" s="85"/>
      <c r="I2233" s="21"/>
    </row>
    <row r="2234" spans="7:9">
      <c r="G2234" s="20"/>
      <c r="H2234" s="85"/>
      <c r="I2234" s="21"/>
    </row>
    <row r="2235" spans="7:9">
      <c r="G2235" s="20"/>
      <c r="H2235" s="85"/>
      <c r="I2235" s="21"/>
    </row>
    <row r="2236" spans="7:9">
      <c r="G2236" s="20"/>
      <c r="H2236" s="85"/>
      <c r="I2236" s="21"/>
    </row>
    <row r="2237" spans="7:9">
      <c r="G2237" s="20"/>
      <c r="H2237" s="85"/>
      <c r="I2237" s="21"/>
    </row>
    <row r="2238" spans="7:9">
      <c r="G2238" s="20"/>
      <c r="H2238" s="85"/>
      <c r="I2238" s="21"/>
    </row>
    <row r="2239" spans="7:9">
      <c r="G2239" s="20"/>
      <c r="H2239" s="85"/>
      <c r="I2239" s="21"/>
    </row>
    <row r="2240" spans="7:9">
      <c r="G2240" s="20"/>
      <c r="H2240" s="85"/>
      <c r="I2240" s="21"/>
    </row>
    <row r="2241" spans="7:9">
      <c r="G2241" s="20"/>
      <c r="H2241" s="85"/>
      <c r="I2241" s="21"/>
    </row>
    <row r="2242" spans="7:9">
      <c r="G2242" s="20"/>
      <c r="H2242" s="85"/>
      <c r="I2242" s="21"/>
    </row>
    <row r="2243" spans="7:9">
      <c r="G2243" s="20"/>
      <c r="H2243" s="85"/>
      <c r="I2243" s="21"/>
    </row>
    <row r="2244" spans="7:9">
      <c r="G2244" s="20"/>
      <c r="H2244" s="85"/>
      <c r="I2244" s="21"/>
    </row>
    <row r="2245" spans="7:9">
      <c r="G2245" s="20"/>
      <c r="H2245" s="85"/>
      <c r="I2245" s="21"/>
    </row>
    <row r="2246" spans="7:9">
      <c r="G2246" s="20"/>
      <c r="H2246" s="85"/>
      <c r="I2246" s="21"/>
    </row>
    <row r="2247" spans="7:9">
      <c r="G2247" s="20"/>
      <c r="H2247" s="85"/>
      <c r="I2247" s="21"/>
    </row>
    <row r="2248" spans="7:9">
      <c r="G2248" s="20"/>
      <c r="H2248" s="85"/>
      <c r="I2248" s="21"/>
    </row>
    <row r="2249" spans="7:9">
      <c r="G2249" s="20"/>
      <c r="H2249" s="85"/>
      <c r="I2249" s="21"/>
    </row>
    <row r="2250" spans="7:9">
      <c r="G2250" s="20"/>
      <c r="H2250" s="85"/>
      <c r="I2250" s="21"/>
    </row>
    <row r="2251" spans="7:9">
      <c r="G2251" s="20"/>
      <c r="H2251" s="85"/>
      <c r="I2251" s="21"/>
    </row>
    <row r="2252" spans="7:9">
      <c r="G2252" s="20"/>
      <c r="H2252" s="85"/>
      <c r="I2252" s="21"/>
    </row>
    <row r="2253" spans="7:9">
      <c r="G2253" s="20"/>
      <c r="H2253" s="85"/>
      <c r="I2253" s="21"/>
    </row>
    <row r="2254" spans="7:9">
      <c r="G2254" s="20"/>
      <c r="H2254" s="85"/>
      <c r="I2254" s="21"/>
    </row>
    <row r="2255" spans="7:9">
      <c r="G2255" s="20"/>
      <c r="H2255" s="85"/>
      <c r="I2255" s="21"/>
    </row>
    <row r="2256" spans="7:9">
      <c r="G2256" s="20"/>
      <c r="H2256" s="85"/>
      <c r="I2256" s="21"/>
    </row>
    <row r="2257" spans="7:9">
      <c r="G2257" s="20"/>
      <c r="H2257" s="85"/>
      <c r="I2257" s="21"/>
    </row>
    <row r="2258" spans="7:9">
      <c r="G2258" s="20"/>
      <c r="H2258" s="85"/>
      <c r="I2258" s="21"/>
    </row>
    <row r="2259" spans="7:9">
      <c r="G2259" s="20"/>
      <c r="H2259" s="85"/>
      <c r="I2259" s="21"/>
    </row>
    <row r="2260" spans="7:9">
      <c r="G2260" s="20"/>
      <c r="H2260" s="85"/>
      <c r="I2260" s="21"/>
    </row>
    <row r="2261" spans="7:9">
      <c r="G2261" s="20"/>
      <c r="H2261" s="85"/>
      <c r="I2261" s="21"/>
    </row>
    <row r="2262" spans="7:9">
      <c r="G2262" s="20"/>
      <c r="H2262" s="85"/>
      <c r="I2262" s="21"/>
    </row>
    <row r="2263" spans="7:9">
      <c r="G2263" s="20"/>
      <c r="H2263" s="85"/>
      <c r="I2263" s="21"/>
    </row>
    <row r="2264" spans="7:9">
      <c r="G2264" s="20"/>
      <c r="H2264" s="85"/>
      <c r="I2264" s="21"/>
    </row>
    <row r="2265" spans="7:9">
      <c r="G2265" s="20"/>
      <c r="H2265" s="85"/>
      <c r="I2265" s="21"/>
    </row>
    <row r="2266" spans="7:9">
      <c r="G2266" s="20"/>
      <c r="H2266" s="85"/>
      <c r="I2266" s="21"/>
    </row>
    <row r="2267" spans="7:9">
      <c r="G2267" s="20"/>
      <c r="H2267" s="85"/>
      <c r="I2267" s="21"/>
    </row>
    <row r="2268" spans="7:9">
      <c r="G2268" s="20"/>
      <c r="H2268" s="85"/>
      <c r="I2268" s="21"/>
    </row>
    <row r="2269" spans="7:9">
      <c r="G2269" s="20"/>
      <c r="H2269" s="85"/>
      <c r="I2269" s="21"/>
    </row>
    <row r="2270" spans="7:9">
      <c r="G2270" s="20"/>
      <c r="H2270" s="85"/>
      <c r="I2270" s="21"/>
    </row>
    <row r="2271" spans="7:9">
      <c r="G2271" s="20"/>
      <c r="H2271" s="85"/>
      <c r="I2271" s="21"/>
    </row>
    <row r="2272" spans="7:9">
      <c r="G2272" s="20"/>
      <c r="H2272" s="85"/>
      <c r="I2272" s="21"/>
    </row>
    <row r="2273" spans="7:9">
      <c r="G2273" s="20"/>
      <c r="H2273" s="85"/>
      <c r="I2273" s="21"/>
    </row>
    <row r="2274" spans="7:9">
      <c r="G2274" s="20"/>
      <c r="H2274" s="85"/>
      <c r="I2274" s="21"/>
    </row>
    <row r="2275" spans="7:9">
      <c r="G2275" s="20"/>
      <c r="H2275" s="85"/>
      <c r="I2275" s="21"/>
    </row>
    <row r="2276" spans="7:9">
      <c r="G2276" s="20"/>
      <c r="H2276" s="85"/>
      <c r="I2276" s="21"/>
    </row>
    <row r="2277" spans="7:9">
      <c r="G2277" s="20"/>
      <c r="H2277" s="85"/>
      <c r="I2277" s="21"/>
    </row>
    <row r="2278" spans="7:9">
      <c r="G2278" s="20"/>
      <c r="H2278" s="85"/>
      <c r="I2278" s="21"/>
    </row>
    <row r="2279" spans="7:9">
      <c r="G2279" s="20"/>
      <c r="H2279" s="85"/>
      <c r="I2279" s="21"/>
    </row>
    <row r="2280" spans="7:9">
      <c r="G2280" s="20"/>
      <c r="H2280" s="85"/>
      <c r="I2280" s="21"/>
    </row>
    <row r="2281" spans="7:9">
      <c r="G2281" s="20"/>
      <c r="H2281" s="85"/>
      <c r="I2281" s="21"/>
    </row>
    <row r="2282" spans="7:9">
      <c r="G2282" s="20"/>
      <c r="H2282" s="85"/>
      <c r="I2282" s="21"/>
    </row>
    <row r="2283" spans="7:9">
      <c r="G2283" s="20"/>
      <c r="H2283" s="85"/>
      <c r="I2283" s="21"/>
    </row>
    <row r="2284" spans="7:9">
      <c r="G2284" s="20"/>
      <c r="H2284" s="85"/>
      <c r="I2284" s="21"/>
    </row>
    <row r="2285" spans="7:9">
      <c r="G2285" s="20"/>
      <c r="H2285" s="85"/>
      <c r="I2285" s="21"/>
    </row>
    <row r="2286" spans="7:9">
      <c r="G2286" s="20"/>
      <c r="H2286" s="85"/>
      <c r="I2286" s="21"/>
    </row>
    <row r="2287" spans="7:9">
      <c r="G2287" s="20"/>
      <c r="H2287" s="85"/>
      <c r="I2287" s="21"/>
    </row>
    <row r="2288" spans="7:9">
      <c r="G2288" s="20"/>
      <c r="H2288" s="85"/>
      <c r="I2288" s="21"/>
    </row>
    <row r="2289" spans="7:9">
      <c r="G2289" s="20"/>
      <c r="H2289" s="85"/>
      <c r="I2289" s="21"/>
    </row>
    <row r="2290" spans="7:9">
      <c r="G2290" s="20"/>
      <c r="H2290" s="85"/>
      <c r="I2290" s="21"/>
    </row>
    <row r="2291" spans="7:9">
      <c r="G2291" s="20"/>
      <c r="H2291" s="85"/>
      <c r="I2291" s="21"/>
    </row>
    <row r="2292" spans="7:9">
      <c r="G2292" s="20"/>
      <c r="H2292" s="85"/>
      <c r="I2292" s="21"/>
    </row>
    <row r="2293" spans="7:9">
      <c r="G2293" s="20"/>
      <c r="H2293" s="85"/>
      <c r="I2293" s="21"/>
    </row>
    <row r="2294" spans="7:9">
      <c r="G2294" s="20"/>
      <c r="H2294" s="85"/>
      <c r="I2294" s="21"/>
    </row>
    <row r="2295" spans="7:9">
      <c r="G2295" s="20"/>
      <c r="H2295" s="85"/>
      <c r="I2295" s="21"/>
    </row>
    <row r="2296" spans="7:9">
      <c r="G2296" s="20"/>
      <c r="H2296" s="85"/>
      <c r="I2296" s="21"/>
    </row>
    <row r="2297" spans="7:9">
      <c r="G2297" s="20"/>
      <c r="H2297" s="85"/>
      <c r="I2297" s="21"/>
    </row>
    <row r="2298" spans="7:9">
      <c r="G2298" s="20"/>
      <c r="H2298" s="85"/>
      <c r="I2298" s="21"/>
    </row>
    <row r="2299" spans="7:9">
      <c r="G2299" s="20"/>
      <c r="H2299" s="85"/>
      <c r="I2299" s="21"/>
    </row>
    <row r="2300" spans="7:9">
      <c r="G2300" s="20"/>
      <c r="H2300" s="85"/>
      <c r="I2300" s="21"/>
    </row>
    <row r="2301" spans="7:9">
      <c r="G2301" s="20"/>
      <c r="H2301" s="85"/>
      <c r="I2301" s="21"/>
    </row>
    <row r="2302" spans="7:9">
      <c r="G2302" s="20"/>
      <c r="H2302" s="85"/>
      <c r="I2302" s="21"/>
    </row>
    <row r="2303" spans="7:9">
      <c r="G2303" s="20"/>
      <c r="H2303" s="85"/>
      <c r="I2303" s="21"/>
    </row>
    <row r="2304" spans="7:9">
      <c r="G2304" s="20"/>
      <c r="H2304" s="85"/>
      <c r="I2304" s="21"/>
    </row>
    <row r="2305" spans="7:9">
      <c r="G2305" s="20"/>
      <c r="H2305" s="85"/>
      <c r="I2305" s="21"/>
    </row>
    <row r="2306" spans="7:9">
      <c r="G2306" s="20"/>
      <c r="H2306" s="85"/>
      <c r="I2306" s="21"/>
    </row>
    <row r="2307" spans="7:9">
      <c r="G2307" s="20"/>
      <c r="H2307" s="85"/>
      <c r="I2307" s="21"/>
    </row>
    <row r="2308" spans="7:9">
      <c r="G2308" s="20"/>
      <c r="H2308" s="85"/>
      <c r="I2308" s="21"/>
    </row>
    <row r="2309" spans="7:9">
      <c r="G2309" s="20"/>
      <c r="H2309" s="85"/>
      <c r="I2309" s="21"/>
    </row>
    <row r="2310" spans="7:9">
      <c r="G2310" s="20"/>
      <c r="H2310" s="85"/>
      <c r="I2310" s="21"/>
    </row>
    <row r="2311" spans="7:9">
      <c r="G2311" s="20"/>
      <c r="H2311" s="85"/>
      <c r="I2311" s="21"/>
    </row>
    <row r="2312" spans="7:9">
      <c r="G2312" s="20"/>
      <c r="H2312" s="85"/>
      <c r="I2312" s="21"/>
    </row>
    <row r="2313" spans="7:9">
      <c r="G2313" s="20"/>
      <c r="H2313" s="85"/>
      <c r="I2313" s="21"/>
    </row>
    <row r="2314" spans="7:9">
      <c r="G2314" s="20"/>
      <c r="H2314" s="85"/>
      <c r="I2314" s="21"/>
    </row>
    <row r="2315" spans="7:9">
      <c r="G2315" s="20"/>
      <c r="H2315" s="85"/>
      <c r="I2315" s="21"/>
    </row>
    <row r="2316" spans="7:9">
      <c r="G2316" s="20"/>
      <c r="H2316" s="85"/>
      <c r="I2316" s="21"/>
    </row>
    <row r="2317" spans="7:9">
      <c r="G2317" s="20"/>
      <c r="H2317" s="85"/>
      <c r="I2317" s="21"/>
    </row>
    <row r="2318" spans="7:9">
      <c r="G2318" s="20"/>
      <c r="H2318" s="85"/>
      <c r="I2318" s="21"/>
    </row>
    <row r="2319" spans="7:9">
      <c r="G2319" s="20"/>
      <c r="H2319" s="85"/>
      <c r="I2319" s="21"/>
    </row>
    <row r="2320" spans="7:9">
      <c r="G2320" s="20"/>
      <c r="H2320" s="85"/>
      <c r="I2320" s="21"/>
    </row>
    <row r="2321" spans="7:9">
      <c r="G2321" s="20"/>
      <c r="H2321" s="85"/>
      <c r="I2321" s="21"/>
    </row>
    <row r="2322" spans="7:9">
      <c r="G2322" s="20"/>
      <c r="H2322" s="85"/>
      <c r="I2322" s="21"/>
    </row>
    <row r="2323" spans="7:9">
      <c r="G2323" s="20"/>
      <c r="H2323" s="85"/>
      <c r="I2323" s="21"/>
    </row>
    <row r="2324" spans="7:9">
      <c r="G2324" s="20"/>
      <c r="H2324" s="85"/>
      <c r="I2324" s="21"/>
    </row>
    <row r="2325" spans="7:9">
      <c r="G2325" s="20"/>
      <c r="H2325" s="85"/>
      <c r="I2325" s="21"/>
    </row>
    <row r="2326" spans="7:9">
      <c r="G2326" s="20"/>
      <c r="H2326" s="85"/>
      <c r="I2326" s="21"/>
    </row>
    <row r="2327" spans="7:9">
      <c r="G2327" s="20"/>
      <c r="H2327" s="85"/>
      <c r="I2327" s="21"/>
    </row>
    <row r="2328" spans="7:9">
      <c r="G2328" s="20"/>
      <c r="H2328" s="85"/>
      <c r="I2328" s="21"/>
    </row>
    <row r="2329" spans="7:9">
      <c r="G2329" s="20"/>
      <c r="H2329" s="85"/>
      <c r="I2329" s="21"/>
    </row>
    <row r="2330" spans="7:9">
      <c r="G2330" s="20"/>
      <c r="H2330" s="85"/>
      <c r="I2330" s="21"/>
    </row>
    <row r="2331" spans="7:9">
      <c r="G2331" s="20"/>
      <c r="H2331" s="85"/>
      <c r="I2331" s="21"/>
    </row>
    <row r="2332" spans="7:9">
      <c r="G2332" s="20"/>
      <c r="H2332" s="85"/>
      <c r="I2332" s="21"/>
    </row>
    <row r="2333" spans="7:9">
      <c r="G2333" s="20"/>
      <c r="H2333" s="85"/>
      <c r="I2333" s="21"/>
    </row>
    <row r="2334" spans="7:9">
      <c r="G2334" s="20"/>
      <c r="H2334" s="85"/>
      <c r="I2334" s="21"/>
    </row>
    <row r="2335" spans="7:9">
      <c r="G2335" s="20"/>
      <c r="H2335" s="85"/>
      <c r="I2335" s="21"/>
    </row>
    <row r="2336" spans="7:9">
      <c r="G2336" s="20"/>
      <c r="H2336" s="85"/>
      <c r="I2336" s="21"/>
    </row>
    <row r="2337" spans="7:9">
      <c r="G2337" s="20"/>
      <c r="H2337" s="85"/>
      <c r="I2337" s="21"/>
    </row>
    <row r="2338" spans="7:9">
      <c r="G2338" s="20"/>
      <c r="H2338" s="85"/>
      <c r="I2338" s="21"/>
    </row>
    <row r="2339" spans="7:9">
      <c r="G2339" s="20"/>
      <c r="H2339" s="85"/>
      <c r="I2339" s="21"/>
    </row>
    <row r="2340" spans="7:9">
      <c r="G2340" s="20"/>
      <c r="H2340" s="85"/>
      <c r="I2340" s="21"/>
    </row>
    <row r="2341" spans="7:9">
      <c r="G2341" s="20"/>
      <c r="H2341" s="85"/>
      <c r="I2341" s="21"/>
    </row>
    <row r="2342" spans="7:9">
      <c r="G2342" s="20"/>
      <c r="H2342" s="85"/>
      <c r="I2342" s="21"/>
    </row>
    <row r="2343" spans="7:9">
      <c r="G2343" s="20"/>
      <c r="H2343" s="85"/>
      <c r="I2343" s="21"/>
    </row>
    <row r="2344" spans="7:9">
      <c r="G2344" s="20"/>
      <c r="H2344" s="85"/>
      <c r="I2344" s="21"/>
    </row>
    <row r="2345" spans="7:9">
      <c r="G2345" s="20"/>
      <c r="H2345" s="85"/>
      <c r="I2345" s="21"/>
    </row>
    <row r="2346" spans="7:9">
      <c r="G2346" s="20"/>
      <c r="H2346" s="85"/>
      <c r="I2346" s="21"/>
    </row>
    <row r="2347" spans="7:9">
      <c r="G2347" s="20"/>
      <c r="H2347" s="85"/>
      <c r="I2347" s="21"/>
    </row>
    <row r="2348" spans="7:9">
      <c r="G2348" s="20"/>
      <c r="H2348" s="85"/>
      <c r="I2348" s="21"/>
    </row>
    <row r="2349" spans="7:9">
      <c r="G2349" s="20"/>
      <c r="H2349" s="85"/>
      <c r="I2349" s="21"/>
    </row>
    <row r="2350" spans="7:9">
      <c r="G2350" s="20"/>
      <c r="H2350" s="85"/>
      <c r="I2350" s="21"/>
    </row>
    <row r="2351" spans="7:9">
      <c r="G2351" s="20"/>
      <c r="H2351" s="85"/>
      <c r="I2351" s="21"/>
    </row>
    <row r="2352" spans="7:9">
      <c r="G2352" s="20"/>
      <c r="H2352" s="85"/>
      <c r="I2352" s="21"/>
    </row>
    <row r="2353" spans="7:9">
      <c r="G2353" s="20"/>
      <c r="H2353" s="85"/>
      <c r="I2353" s="21"/>
    </row>
    <row r="2354" spans="7:9">
      <c r="G2354" s="20"/>
      <c r="H2354" s="85"/>
      <c r="I2354" s="21"/>
    </row>
    <row r="2355" spans="7:9">
      <c r="G2355" s="20"/>
      <c r="H2355" s="85"/>
      <c r="I2355" s="21"/>
    </row>
    <row r="2356" spans="7:9">
      <c r="G2356" s="20"/>
      <c r="H2356" s="85"/>
      <c r="I2356" s="21"/>
    </row>
    <row r="2357" spans="7:9">
      <c r="G2357" s="20"/>
      <c r="H2357" s="85"/>
      <c r="I2357" s="21"/>
    </row>
    <row r="2358" spans="7:9">
      <c r="G2358" s="20"/>
      <c r="H2358" s="85"/>
      <c r="I2358" s="21"/>
    </row>
    <row r="2359" spans="7:9">
      <c r="G2359" s="20"/>
      <c r="H2359" s="85"/>
      <c r="I2359" s="21"/>
    </row>
    <row r="2360" spans="7:9">
      <c r="G2360" s="20"/>
      <c r="H2360" s="85"/>
      <c r="I2360" s="21"/>
    </row>
    <row r="2361" spans="7:9">
      <c r="G2361" s="20"/>
      <c r="H2361" s="85"/>
      <c r="I2361" s="21"/>
    </row>
    <row r="2362" spans="7:9">
      <c r="G2362" s="20"/>
      <c r="H2362" s="85"/>
      <c r="I2362" s="21"/>
    </row>
    <row r="2363" spans="7:9">
      <c r="G2363" s="20"/>
      <c r="H2363" s="85"/>
      <c r="I2363" s="21"/>
    </row>
    <row r="2364" spans="7:9">
      <c r="G2364" s="20"/>
      <c r="H2364" s="85"/>
      <c r="I2364" s="21"/>
    </row>
    <row r="2365" spans="7:9">
      <c r="G2365" s="20"/>
      <c r="H2365" s="85"/>
      <c r="I2365" s="21"/>
    </row>
    <row r="2366" spans="7:9">
      <c r="G2366" s="20"/>
      <c r="H2366" s="85"/>
      <c r="I2366" s="21"/>
    </row>
    <row r="2367" spans="7:9">
      <c r="G2367" s="20"/>
      <c r="H2367" s="85"/>
      <c r="I2367" s="21"/>
    </row>
    <row r="2368" spans="7:9">
      <c r="G2368" s="20"/>
      <c r="H2368" s="85"/>
      <c r="I2368" s="21"/>
    </row>
    <row r="2369" spans="7:9">
      <c r="G2369" s="20"/>
      <c r="H2369" s="85"/>
      <c r="I2369" s="21"/>
    </row>
    <row r="2370" spans="7:9">
      <c r="G2370" s="20"/>
      <c r="H2370" s="85"/>
      <c r="I2370" s="21"/>
    </row>
    <row r="2371" spans="7:9">
      <c r="G2371" s="20"/>
      <c r="H2371" s="85"/>
      <c r="I2371" s="21"/>
    </row>
    <row r="2372" spans="7:9">
      <c r="G2372" s="20"/>
      <c r="H2372" s="85"/>
      <c r="I2372" s="21"/>
    </row>
    <row r="2373" spans="7:9">
      <c r="G2373" s="20"/>
      <c r="H2373" s="85"/>
      <c r="I2373" s="21"/>
    </row>
    <row r="2374" spans="7:9">
      <c r="G2374" s="20"/>
      <c r="H2374" s="85"/>
      <c r="I2374" s="21"/>
    </row>
    <row r="2375" spans="7:9">
      <c r="G2375" s="20"/>
      <c r="H2375" s="85"/>
      <c r="I2375" s="21"/>
    </row>
    <row r="2376" spans="7:9">
      <c r="G2376" s="20"/>
      <c r="H2376" s="85"/>
      <c r="I2376" s="21"/>
    </row>
    <row r="2377" spans="7:9">
      <c r="G2377" s="20"/>
      <c r="H2377" s="85"/>
      <c r="I2377" s="21"/>
    </row>
    <row r="2378" spans="7:9">
      <c r="G2378" s="20"/>
      <c r="H2378" s="85"/>
      <c r="I2378" s="21"/>
    </row>
    <row r="2379" spans="7:9">
      <c r="G2379" s="20"/>
      <c r="H2379" s="85"/>
      <c r="I2379" s="21"/>
    </row>
    <row r="2380" spans="7:9">
      <c r="G2380" s="20"/>
      <c r="H2380" s="85"/>
      <c r="I2380" s="21"/>
    </row>
    <row r="2381" spans="7:9">
      <c r="G2381" s="20"/>
      <c r="H2381" s="85"/>
      <c r="I2381" s="21"/>
    </row>
    <row r="2382" spans="7:9">
      <c r="G2382" s="20"/>
      <c r="H2382" s="85"/>
      <c r="I2382" s="21"/>
    </row>
    <row r="2383" spans="7:9">
      <c r="G2383" s="20"/>
      <c r="H2383" s="85"/>
      <c r="I2383" s="21"/>
    </row>
    <row r="2384" spans="7:9">
      <c r="G2384" s="20"/>
      <c r="H2384" s="85"/>
      <c r="I2384" s="21"/>
    </row>
    <row r="2385" spans="7:9">
      <c r="G2385" s="20"/>
      <c r="H2385" s="85"/>
      <c r="I2385" s="21"/>
    </row>
    <row r="2386" spans="7:9">
      <c r="G2386" s="20"/>
      <c r="H2386" s="85"/>
      <c r="I2386" s="21"/>
    </row>
    <row r="2387" spans="7:9">
      <c r="G2387" s="20"/>
      <c r="H2387" s="85"/>
      <c r="I2387" s="21"/>
    </row>
    <row r="2388" spans="7:9">
      <c r="G2388" s="20"/>
      <c r="H2388" s="85"/>
      <c r="I2388" s="21"/>
    </row>
    <row r="2389" spans="7:9">
      <c r="G2389" s="20"/>
      <c r="H2389" s="85"/>
      <c r="I2389" s="21"/>
    </row>
    <row r="2390" spans="7:9">
      <c r="G2390" s="20"/>
      <c r="H2390" s="85"/>
      <c r="I2390" s="21"/>
    </row>
    <row r="2391" spans="7:9">
      <c r="G2391" s="20"/>
      <c r="H2391" s="85"/>
      <c r="I2391" s="21"/>
    </row>
    <row r="2392" spans="7:9">
      <c r="G2392" s="20"/>
      <c r="H2392" s="85"/>
      <c r="I2392" s="21"/>
    </row>
    <row r="2393" spans="7:9">
      <c r="G2393" s="20"/>
      <c r="H2393" s="85"/>
      <c r="I2393" s="21"/>
    </row>
    <row r="2394" spans="7:9">
      <c r="G2394" s="20"/>
      <c r="H2394" s="85"/>
      <c r="I2394" s="21"/>
    </row>
    <row r="2395" spans="7:9">
      <c r="G2395" s="20"/>
      <c r="H2395" s="85"/>
      <c r="I2395" s="21"/>
    </row>
    <row r="2396" spans="7:9">
      <c r="G2396" s="20"/>
      <c r="H2396" s="85"/>
      <c r="I2396" s="21"/>
    </row>
    <row r="2397" spans="7:9">
      <c r="G2397" s="20"/>
      <c r="H2397" s="85"/>
      <c r="I2397" s="21"/>
    </row>
    <row r="2398" spans="7:9">
      <c r="G2398" s="20"/>
      <c r="H2398" s="85"/>
      <c r="I2398" s="21"/>
    </row>
    <row r="2399" spans="7:9">
      <c r="G2399" s="20"/>
      <c r="H2399" s="85"/>
      <c r="I2399" s="21"/>
    </row>
    <row r="2400" spans="7:9">
      <c r="G2400" s="20"/>
      <c r="H2400" s="85"/>
      <c r="I2400" s="21"/>
    </row>
    <row r="2401" spans="7:9">
      <c r="G2401" s="20"/>
      <c r="H2401" s="85"/>
      <c r="I2401" s="21"/>
    </row>
    <row r="2402" spans="7:9">
      <c r="G2402" s="20"/>
      <c r="H2402" s="85"/>
      <c r="I2402" s="21"/>
    </row>
    <row r="2403" spans="7:9">
      <c r="G2403" s="20"/>
      <c r="H2403" s="85"/>
      <c r="I2403" s="21"/>
    </row>
    <row r="2404" spans="7:9">
      <c r="G2404" s="20"/>
      <c r="H2404" s="85"/>
      <c r="I2404" s="21"/>
    </row>
    <row r="2405" spans="7:9">
      <c r="G2405" s="20"/>
      <c r="H2405" s="85"/>
      <c r="I2405" s="21"/>
    </row>
    <row r="2406" spans="7:9">
      <c r="G2406" s="20"/>
      <c r="H2406" s="85"/>
      <c r="I2406" s="21"/>
    </row>
    <row r="2407" spans="7:9">
      <c r="G2407" s="20"/>
      <c r="H2407" s="85"/>
      <c r="I2407" s="21"/>
    </row>
    <row r="2408" spans="7:9">
      <c r="G2408" s="20"/>
      <c r="H2408" s="85"/>
      <c r="I2408" s="21"/>
    </row>
    <row r="2409" spans="7:9">
      <c r="G2409" s="20"/>
      <c r="H2409" s="85"/>
      <c r="I2409" s="21"/>
    </row>
  </sheetData>
  <sheetProtection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5"/>
  <sheetViews>
    <sheetView tabSelected="1" workbookViewId="0">
      <selection activeCell="A3" sqref="A3"/>
    </sheetView>
  </sheetViews>
  <sheetFormatPr defaultRowHeight="15"/>
  <cols>
    <col min="1" max="1" width="62.88671875" customWidth="1"/>
  </cols>
  <sheetData>
    <row r="1" spans="1:8">
      <c r="A1" s="16" t="s">
        <v>76</v>
      </c>
    </row>
    <row r="2" spans="1:8">
      <c r="A2" s="7" t="s">
        <v>77</v>
      </c>
      <c r="B2" s="7"/>
      <c r="C2" s="7"/>
      <c r="D2" s="7"/>
      <c r="E2" s="7"/>
      <c r="F2" s="7"/>
      <c r="G2" s="7"/>
      <c r="H2" s="7"/>
    </row>
    <row r="3" spans="1:8" s="16" customFormat="1">
      <c r="A3" s="7"/>
      <c r="B3" s="7"/>
      <c r="C3" s="7"/>
      <c r="D3" s="7"/>
      <c r="E3" s="7"/>
      <c r="F3" s="7"/>
      <c r="G3" s="7"/>
      <c r="H3" s="7"/>
    </row>
    <row r="4" spans="1:8">
      <c r="A4" s="72" t="s">
        <v>78</v>
      </c>
      <c r="B4" s="7"/>
      <c r="C4" s="7"/>
      <c r="D4" s="7"/>
      <c r="E4" s="7"/>
      <c r="F4" s="7"/>
      <c r="G4" s="7"/>
      <c r="H4" s="7"/>
    </row>
    <row r="5" spans="1:8">
      <c r="A5" s="7" t="s">
        <v>52</v>
      </c>
      <c r="B5" s="7"/>
      <c r="C5" s="7"/>
      <c r="D5" s="7"/>
      <c r="E5" s="7"/>
      <c r="F5" s="7"/>
      <c r="G5" s="7"/>
      <c r="H5" s="7"/>
    </row>
    <row r="6" spans="1:8">
      <c r="A6" s="7" t="s">
        <v>53</v>
      </c>
      <c r="B6" s="7"/>
      <c r="C6" s="7"/>
      <c r="D6" s="7"/>
      <c r="E6" s="7"/>
      <c r="F6" s="7"/>
      <c r="G6" s="7"/>
      <c r="H6" s="7"/>
    </row>
    <row r="7" spans="1:8">
      <c r="A7" s="7" t="s">
        <v>54</v>
      </c>
      <c r="B7" s="7"/>
      <c r="C7" s="7"/>
      <c r="D7" s="7"/>
      <c r="E7" s="7"/>
      <c r="F7" s="7"/>
      <c r="G7" s="7"/>
      <c r="H7" s="7"/>
    </row>
    <row r="8" spans="1:8">
      <c r="A8" s="7" t="s">
        <v>55</v>
      </c>
      <c r="B8" s="7"/>
      <c r="C8" s="7"/>
      <c r="D8" s="7"/>
      <c r="E8" s="7"/>
      <c r="F8" s="7"/>
      <c r="G8" s="7"/>
      <c r="H8" s="7"/>
    </row>
    <row r="9" spans="1:8">
      <c r="A9" s="7"/>
      <c r="B9" s="7"/>
      <c r="C9" s="7"/>
      <c r="D9" s="7"/>
      <c r="E9" s="7"/>
      <c r="F9" s="7"/>
      <c r="G9" s="7"/>
      <c r="H9" s="7"/>
    </row>
    <row r="10" spans="1:8">
      <c r="A10" s="72" t="s">
        <v>56</v>
      </c>
      <c r="B10" s="7"/>
      <c r="C10" s="7"/>
      <c r="D10" s="7"/>
      <c r="E10" s="7"/>
      <c r="F10" s="7"/>
      <c r="G10" s="7"/>
      <c r="H10" s="7"/>
    </row>
    <row r="11" spans="1:8">
      <c r="A11" s="7" t="s">
        <v>57</v>
      </c>
      <c r="B11" s="7"/>
      <c r="C11" s="7"/>
      <c r="D11" s="7"/>
      <c r="E11" s="7"/>
      <c r="F11" s="7"/>
      <c r="G11" s="7"/>
      <c r="H11" s="7"/>
    </row>
    <row r="12" spans="1:8">
      <c r="A12" s="7"/>
      <c r="B12" s="7"/>
      <c r="C12" s="7"/>
      <c r="D12" s="7"/>
      <c r="E12" s="7"/>
      <c r="F12" s="7"/>
      <c r="G12" s="7"/>
      <c r="H12" s="7"/>
    </row>
    <row r="13" spans="1:8" ht="15.75">
      <c r="A13" s="73" t="s">
        <v>58</v>
      </c>
    </row>
    <row r="14" spans="1:8">
      <c r="A14" s="7" t="s">
        <v>59</v>
      </c>
    </row>
    <row r="15" spans="1:8">
      <c r="A15" s="7" t="s">
        <v>60</v>
      </c>
    </row>
    <row r="16" spans="1:8">
      <c r="A16" s="7" t="s">
        <v>61</v>
      </c>
    </row>
    <row r="17" spans="1:1">
      <c r="A17" s="7" t="s">
        <v>62</v>
      </c>
    </row>
    <row r="18" spans="1:1">
      <c r="A18" s="7" t="s">
        <v>63</v>
      </c>
    </row>
    <row r="19" spans="1:1">
      <c r="A19" t="s">
        <v>64</v>
      </c>
    </row>
    <row r="20" spans="1:1">
      <c r="A20" s="7"/>
    </row>
    <row r="21" spans="1:1">
      <c r="A21" s="72" t="s">
        <v>65</v>
      </c>
    </row>
    <row r="22" spans="1:1">
      <c r="A22" s="7" t="s">
        <v>66</v>
      </c>
    </row>
    <row r="23" spans="1:1">
      <c r="A23" s="7" t="s">
        <v>67</v>
      </c>
    </row>
    <row r="24" spans="1:1">
      <c r="A24" s="7" t="s">
        <v>68</v>
      </c>
    </row>
    <row r="25" spans="1:1">
      <c r="A25" s="7" t="s">
        <v>69</v>
      </c>
    </row>
    <row r="26" spans="1:1">
      <c r="A26" s="7" t="s">
        <v>70</v>
      </c>
    </row>
    <row r="27" spans="1:1">
      <c r="A27" s="7" t="s">
        <v>71</v>
      </c>
    </row>
    <row r="28" spans="1:1">
      <c r="A28" s="7" t="s">
        <v>72</v>
      </c>
    </row>
    <row r="29" spans="1:1">
      <c r="A29" s="7" t="s">
        <v>73</v>
      </c>
    </row>
    <row r="30" spans="1:1">
      <c r="A30" s="7" t="s">
        <v>74</v>
      </c>
    </row>
    <row r="31" spans="1:1">
      <c r="A31" s="7" t="s">
        <v>75</v>
      </c>
    </row>
    <row r="32" spans="1:1">
      <c r="A32" s="7"/>
    </row>
    <row r="33" spans="1:1">
      <c r="A33" s="7"/>
    </row>
    <row r="34" spans="1:1">
      <c r="A34" s="7"/>
    </row>
    <row r="35" spans="1:1">
      <c r="A35" s="7"/>
    </row>
    <row r="36" spans="1:1">
      <c r="A36" s="7"/>
    </row>
    <row r="40" spans="1:1">
      <c r="A40" s="7"/>
    </row>
    <row r="41" spans="1:1">
      <c r="A41" s="7"/>
    </row>
    <row r="43" spans="1:1">
      <c r="A43" s="7"/>
    </row>
    <row r="44" spans="1:1">
      <c r="A44" s="7"/>
    </row>
    <row r="45" spans="1:1">
      <c r="A45" s="7"/>
    </row>
    <row r="46" spans="1:1">
      <c r="A46" s="7"/>
    </row>
    <row r="50" spans="1:1">
      <c r="A50" s="7"/>
    </row>
    <row r="51" spans="1:1">
      <c r="A51" s="7"/>
    </row>
    <row r="52" spans="1:1">
      <c r="A52" s="7"/>
    </row>
    <row r="53" spans="1:1">
      <c r="A53" s="7"/>
    </row>
    <row r="55" spans="1:1">
      <c r="A55" s="7"/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H80"/>
  <sheetViews>
    <sheetView workbookViewId="0"/>
  </sheetViews>
  <sheetFormatPr defaultRowHeight="15"/>
  <cols>
    <col min="1" max="1" width="22.109375" customWidth="1"/>
    <col min="2" max="2" width="52.109375" customWidth="1"/>
  </cols>
  <sheetData>
    <row r="2" spans="1:2">
      <c r="A2" s="88"/>
    </row>
    <row r="3" spans="1:2" ht="16.5" thickBot="1">
      <c r="A3" s="128" t="s">
        <v>120</v>
      </c>
    </row>
    <row r="4" spans="1:2" ht="16.5" thickTop="1" thickBot="1">
      <c r="A4" s="89" t="s">
        <v>121</v>
      </c>
      <c r="B4" s="90" t="s">
        <v>122</v>
      </c>
    </row>
    <row r="5" spans="1:2" ht="3" customHeight="1" thickBot="1">
      <c r="A5" s="91"/>
      <c r="B5" s="93"/>
    </row>
    <row r="6" spans="1:2" ht="15.75" thickBot="1">
      <c r="A6" s="94" t="s">
        <v>123</v>
      </c>
      <c r="B6" s="95"/>
    </row>
    <row r="7" spans="1:2" ht="18.75" thickBot="1">
      <c r="A7" s="96" t="s">
        <v>124</v>
      </c>
      <c r="B7" s="97" t="s">
        <v>125</v>
      </c>
    </row>
    <row r="8" spans="1:2" ht="15.75" thickBot="1">
      <c r="A8" s="96" t="s">
        <v>126</v>
      </c>
      <c r="B8" s="97" t="s">
        <v>127</v>
      </c>
    </row>
    <row r="9" spans="1:2" ht="15.75" thickBot="1">
      <c r="A9" s="96" t="s">
        <v>128</v>
      </c>
      <c r="B9" s="98" t="s">
        <v>129</v>
      </c>
    </row>
    <row r="10" spans="1:2" ht="3" customHeight="1" thickBot="1">
      <c r="A10" s="99"/>
      <c r="B10" s="100"/>
    </row>
    <row r="11" spans="1:2" ht="15.75" thickBot="1">
      <c r="A11" s="94" t="s">
        <v>130</v>
      </c>
      <c r="B11" s="95"/>
    </row>
    <row r="12" spans="1:2" ht="15.75" thickBot="1">
      <c r="A12" s="96" t="s">
        <v>131</v>
      </c>
      <c r="B12" s="97" t="s">
        <v>132</v>
      </c>
    </row>
    <row r="13" spans="1:2" ht="15.75" thickBot="1">
      <c r="A13" s="96" t="s">
        <v>133</v>
      </c>
      <c r="B13" s="97" t="s">
        <v>134</v>
      </c>
    </row>
    <row r="14" spans="1:2" ht="15.75" thickBot="1">
      <c r="A14" s="96" t="s">
        <v>135</v>
      </c>
      <c r="B14" s="103">
        <v>2115</v>
      </c>
    </row>
    <row r="15" spans="1:2" ht="15.75" thickBot="1">
      <c r="A15" s="96" t="s">
        <v>136</v>
      </c>
      <c r="B15" s="97" t="s">
        <v>137</v>
      </c>
    </row>
    <row r="16" spans="1:2" ht="15.75" thickBot="1">
      <c r="A16" s="96" t="s">
        <v>138</v>
      </c>
      <c r="B16" s="97" t="s">
        <v>139</v>
      </c>
    </row>
    <row r="17" spans="1:8" ht="15.75" thickBot="1">
      <c r="A17" s="101" t="s">
        <v>140</v>
      </c>
      <c r="B17" s="102" t="s">
        <v>141</v>
      </c>
    </row>
    <row r="18" spans="1:8" ht="15.75" thickTop="1">
      <c r="A18" s="88"/>
    </row>
    <row r="19" spans="1:8">
      <c r="B19" s="88"/>
    </row>
    <row r="20" spans="1:8" ht="16.5" thickBot="1">
      <c r="B20" s="128" t="s">
        <v>142</v>
      </c>
    </row>
    <row r="21" spans="1:8" ht="16.5" thickTop="1" thickBot="1">
      <c r="B21" s="89" t="s">
        <v>143</v>
      </c>
      <c r="C21" s="104" t="s">
        <v>144</v>
      </c>
      <c r="D21" s="105" t="s">
        <v>145</v>
      </c>
      <c r="E21" s="105" t="s">
        <v>146</v>
      </c>
      <c r="F21" s="105" t="s">
        <v>147</v>
      </c>
      <c r="G21" s="105" t="s">
        <v>148</v>
      </c>
      <c r="H21" s="106"/>
    </row>
    <row r="22" spans="1:8" ht="3" customHeight="1" thickBot="1">
      <c r="B22" s="91"/>
      <c r="C22" s="107"/>
      <c r="D22" s="108"/>
      <c r="E22" s="108"/>
      <c r="F22" s="108"/>
      <c r="G22" s="108"/>
      <c r="H22" s="92"/>
    </row>
    <row r="23" spans="1:8" ht="15.75" thickBot="1">
      <c r="B23" s="94" t="s">
        <v>149</v>
      </c>
      <c r="C23" s="109" t="s">
        <v>150</v>
      </c>
      <c r="D23" s="110" t="s">
        <v>151</v>
      </c>
      <c r="E23" s="110" t="s">
        <v>152</v>
      </c>
      <c r="F23" s="110" t="s">
        <v>153</v>
      </c>
      <c r="G23" s="110" t="s">
        <v>154</v>
      </c>
      <c r="H23" s="95"/>
    </row>
    <row r="24" spans="1:8" ht="3" customHeight="1" thickBot="1">
      <c r="B24" s="99"/>
      <c r="C24" s="107"/>
      <c r="D24" s="108"/>
      <c r="E24" s="108"/>
      <c r="F24" s="108"/>
      <c r="G24" s="108"/>
      <c r="H24" s="92"/>
    </row>
    <row r="25" spans="1:8" ht="15.75" thickBot="1">
      <c r="B25" s="96" t="s">
        <v>155</v>
      </c>
      <c r="C25" s="111" t="s">
        <v>156</v>
      </c>
      <c r="D25" s="112" t="s">
        <v>157</v>
      </c>
      <c r="E25" s="112" t="s">
        <v>150</v>
      </c>
      <c r="F25" s="112" t="s">
        <v>151</v>
      </c>
      <c r="G25" s="112" t="s">
        <v>152</v>
      </c>
      <c r="H25" s="95"/>
    </row>
    <row r="26" spans="1:8" ht="15.75" thickBot="1">
      <c r="B26" s="96" t="s">
        <v>158</v>
      </c>
      <c r="C26" s="111" t="s">
        <v>84</v>
      </c>
      <c r="D26" s="112" t="s">
        <v>84</v>
      </c>
      <c r="E26" s="112" t="s">
        <v>84</v>
      </c>
      <c r="F26" s="112" t="s">
        <v>84</v>
      </c>
      <c r="G26" s="112" t="s">
        <v>84</v>
      </c>
      <c r="H26" s="95"/>
    </row>
    <row r="27" spans="1:8" ht="15.75" thickBot="1">
      <c r="B27" s="96" t="s">
        <v>159</v>
      </c>
      <c r="C27" s="111" t="s">
        <v>160</v>
      </c>
      <c r="D27" s="112" t="s">
        <v>160</v>
      </c>
      <c r="E27" s="112" t="s">
        <v>160</v>
      </c>
      <c r="F27" s="112" t="s">
        <v>160</v>
      </c>
      <c r="G27" s="112" t="s">
        <v>160</v>
      </c>
      <c r="H27" s="95"/>
    </row>
    <row r="28" spans="1:8" ht="15.75" thickBot="1">
      <c r="B28" s="96" t="s">
        <v>161</v>
      </c>
      <c r="C28" s="111" t="s">
        <v>162</v>
      </c>
      <c r="D28" s="112" t="s">
        <v>162</v>
      </c>
      <c r="E28" s="112" t="s">
        <v>162</v>
      </c>
      <c r="F28" s="112" t="s">
        <v>162</v>
      </c>
      <c r="G28" s="112" t="s">
        <v>162</v>
      </c>
      <c r="H28" s="95"/>
    </row>
    <row r="29" spans="1:8" ht="15.75" thickBot="1">
      <c r="B29" s="96" t="s">
        <v>163</v>
      </c>
      <c r="C29" s="111">
        <v>0</v>
      </c>
      <c r="D29" s="112">
        <v>1</v>
      </c>
      <c r="E29" s="112">
        <v>0</v>
      </c>
      <c r="F29" s="112">
        <v>0</v>
      </c>
      <c r="G29" s="112">
        <v>0</v>
      </c>
      <c r="H29" s="95"/>
    </row>
    <row r="30" spans="1:8" ht="15.75" thickBot="1">
      <c r="B30" s="96" t="s">
        <v>164</v>
      </c>
      <c r="C30" s="111" t="s">
        <v>165</v>
      </c>
      <c r="D30" s="112" t="s">
        <v>166</v>
      </c>
      <c r="E30" s="112" t="s">
        <v>167</v>
      </c>
      <c r="F30" s="112" t="s">
        <v>168</v>
      </c>
      <c r="G30" s="112" t="s">
        <v>169</v>
      </c>
      <c r="H30" s="95"/>
    </row>
    <row r="31" spans="1:8" ht="15.75" thickBot="1">
      <c r="B31" s="96" t="s">
        <v>170</v>
      </c>
      <c r="C31" s="111" t="s">
        <v>171</v>
      </c>
      <c r="D31" s="112" t="s">
        <v>172</v>
      </c>
      <c r="E31" s="112" t="s">
        <v>173</v>
      </c>
      <c r="F31" s="112" t="s">
        <v>174</v>
      </c>
      <c r="G31" s="112" t="s">
        <v>175</v>
      </c>
      <c r="H31" s="95"/>
    </row>
    <row r="32" spans="1:8" ht="3" customHeight="1" thickBot="1">
      <c r="B32" s="99"/>
      <c r="C32" s="107"/>
      <c r="D32" s="113"/>
      <c r="E32" s="113"/>
      <c r="F32" s="113"/>
      <c r="G32" s="113"/>
      <c r="H32" s="92"/>
    </row>
    <row r="33" spans="2:8" ht="15.75" thickBot="1">
      <c r="B33" s="94" t="s">
        <v>176</v>
      </c>
      <c r="C33" s="109" t="s">
        <v>150</v>
      </c>
      <c r="D33" s="110" t="s">
        <v>151</v>
      </c>
      <c r="E33" s="110" t="s">
        <v>152</v>
      </c>
      <c r="F33" s="110" t="s">
        <v>153</v>
      </c>
      <c r="G33" s="110" t="s">
        <v>154</v>
      </c>
      <c r="H33" s="95"/>
    </row>
    <row r="34" spans="2:8" ht="3" customHeight="1" thickBot="1">
      <c r="B34" s="99"/>
      <c r="C34" s="107"/>
      <c r="D34" s="108"/>
      <c r="E34" s="108"/>
      <c r="F34" s="108"/>
      <c r="G34" s="108"/>
      <c r="H34" s="92"/>
    </row>
    <row r="35" spans="2:8" ht="15.75" thickBot="1">
      <c r="B35" s="96" t="s">
        <v>177</v>
      </c>
      <c r="C35" s="111">
        <v>387</v>
      </c>
      <c r="D35" s="114">
        <v>666</v>
      </c>
      <c r="E35" s="114">
        <v>377</v>
      </c>
      <c r="F35" s="114">
        <v>120</v>
      </c>
      <c r="G35" s="114">
        <v>35</v>
      </c>
      <c r="H35" s="95"/>
    </row>
    <row r="36" spans="2:8" ht="15.75" thickBot="1">
      <c r="B36" s="96" t="s">
        <v>178</v>
      </c>
      <c r="C36" s="111">
        <v>43</v>
      </c>
      <c r="D36" s="114">
        <v>74</v>
      </c>
      <c r="E36" s="114">
        <v>42</v>
      </c>
      <c r="F36" s="114">
        <v>13</v>
      </c>
      <c r="G36" s="114">
        <v>4</v>
      </c>
      <c r="H36" s="95"/>
    </row>
    <row r="37" spans="2:8" ht="3" customHeight="1" thickBot="1">
      <c r="B37" s="99"/>
      <c r="C37" s="107"/>
      <c r="D37" s="113"/>
      <c r="E37" s="113"/>
      <c r="F37" s="113"/>
      <c r="G37" s="113"/>
      <c r="H37" s="92"/>
    </row>
    <row r="38" spans="2:8" ht="15.75" thickBot="1">
      <c r="B38" s="96" t="s">
        <v>179</v>
      </c>
      <c r="C38" s="111">
        <v>-0.35499999999999998</v>
      </c>
      <c r="D38" s="114">
        <v>-0.65900000000000003</v>
      </c>
      <c r="E38" s="114">
        <v>-0.80900000000000005</v>
      </c>
      <c r="F38" s="114">
        <v>-0.36599999999999999</v>
      </c>
      <c r="G38" s="114">
        <v>-0.11799999999999999</v>
      </c>
      <c r="H38" s="95"/>
    </row>
    <row r="39" spans="2:8" ht="15.75" thickBot="1">
      <c r="B39" s="96" t="s">
        <v>180</v>
      </c>
      <c r="C39" s="111">
        <v>-6.4000000000000001E-2</v>
      </c>
      <c r="D39" s="114">
        <v>-0.151</v>
      </c>
      <c r="E39" s="114">
        <v>-0.1</v>
      </c>
      <c r="F39" s="114">
        <v>-5.7000000000000002E-2</v>
      </c>
      <c r="G39" s="114">
        <v>-3.9E-2</v>
      </c>
      <c r="H39" s="95"/>
    </row>
    <row r="40" spans="2:8" ht="15.75" thickBot="1">
      <c r="B40" s="96" t="s">
        <v>181</v>
      </c>
      <c r="C40" s="111">
        <v>-6.0000000000000001E-3</v>
      </c>
      <c r="D40" s="114">
        <v>-5.0000000000000001E-3</v>
      </c>
      <c r="E40" s="114">
        <v>7.0000000000000001E-3</v>
      </c>
      <c r="F40" s="114">
        <v>4.0000000000000001E-3</v>
      </c>
      <c r="G40" s="114">
        <v>-3.0000000000000001E-3</v>
      </c>
      <c r="H40" s="95"/>
    </row>
    <row r="41" spans="2:8" ht="15.75" thickBot="1">
      <c r="B41" s="96" t="s">
        <v>182</v>
      </c>
      <c r="C41" s="111">
        <v>6.3E-2</v>
      </c>
      <c r="D41" s="114">
        <v>0.154</v>
      </c>
      <c r="E41" s="114">
        <v>0.10100000000000001</v>
      </c>
      <c r="F41" s="114">
        <v>6.2E-2</v>
      </c>
      <c r="G41" s="114">
        <v>3.5000000000000003E-2</v>
      </c>
      <c r="H41" s="95"/>
    </row>
    <row r="42" spans="2:8" ht="15.75" thickBot="1">
      <c r="B42" s="96" t="s">
        <v>183</v>
      </c>
      <c r="C42" s="111">
        <v>0.33500000000000002</v>
      </c>
      <c r="D42" s="114">
        <v>0.83099999999999996</v>
      </c>
      <c r="E42" s="114">
        <v>1.034</v>
      </c>
      <c r="F42" s="114">
        <v>0.30299999999999999</v>
      </c>
      <c r="G42" s="114">
        <v>0.09</v>
      </c>
      <c r="H42" s="95"/>
    </row>
    <row r="43" spans="2:8" ht="15.75" thickBot="1">
      <c r="B43" s="96" t="s">
        <v>184</v>
      </c>
      <c r="C43" s="111">
        <v>-1E-3</v>
      </c>
      <c r="D43" s="114">
        <v>-2E-3</v>
      </c>
      <c r="E43" s="114">
        <v>0</v>
      </c>
      <c r="F43" s="114">
        <v>0</v>
      </c>
      <c r="G43" s="114">
        <v>-3.0000000000000001E-3</v>
      </c>
      <c r="H43" s="95"/>
    </row>
    <row r="44" spans="2:8" ht="3" customHeight="1" thickBot="1">
      <c r="B44" s="99"/>
      <c r="C44" s="107"/>
      <c r="D44" s="113"/>
      <c r="E44" s="113"/>
      <c r="F44" s="113"/>
      <c r="G44" s="113"/>
      <c r="H44" s="92"/>
    </row>
    <row r="45" spans="2:8" ht="15.75" thickBot="1">
      <c r="B45" s="96" t="s">
        <v>185</v>
      </c>
      <c r="C45" s="111">
        <v>5.8900000000000003E-3</v>
      </c>
      <c r="D45" s="114">
        <v>8.6700000000000006E-3</v>
      </c>
      <c r="E45" s="114">
        <v>1.158E-2</v>
      </c>
      <c r="F45" s="114">
        <v>1.048E-2</v>
      </c>
      <c r="G45" s="114">
        <v>8.8699999999999994E-3</v>
      </c>
      <c r="H45" s="95"/>
    </row>
    <row r="46" spans="2:8" ht="15.75" thickBot="1">
      <c r="B46" s="96" t="s">
        <v>186</v>
      </c>
      <c r="C46" s="111">
        <v>-1.244E-2</v>
      </c>
      <c r="D46" s="114">
        <v>-1.9E-2</v>
      </c>
      <c r="E46" s="114">
        <v>-2.2380000000000001E-2</v>
      </c>
      <c r="F46" s="114">
        <v>-2.026E-2</v>
      </c>
      <c r="G46" s="114">
        <v>-2.129E-2</v>
      </c>
      <c r="H46" s="95"/>
    </row>
    <row r="47" spans="2:8" ht="15.75" thickBot="1">
      <c r="B47" s="96" t="s">
        <v>187</v>
      </c>
      <c r="C47" s="111">
        <v>1.074E-2</v>
      </c>
      <c r="D47" s="114">
        <v>1.503E-2</v>
      </c>
      <c r="E47" s="114">
        <v>2.317E-2</v>
      </c>
      <c r="F47" s="114">
        <v>2.0959999999999999E-2</v>
      </c>
      <c r="G47" s="114">
        <v>1.478E-2</v>
      </c>
      <c r="H47" s="95"/>
    </row>
    <row r="48" spans="2:8" ht="15.75" thickBot="1">
      <c r="B48" s="96" t="s">
        <v>188</v>
      </c>
      <c r="C48" s="111">
        <v>1.345E-2</v>
      </c>
      <c r="D48" s="114">
        <v>4.999E-2</v>
      </c>
      <c r="E48" s="114">
        <v>5.058E-2</v>
      </c>
      <c r="F48" s="114">
        <v>1.319E-2</v>
      </c>
      <c r="G48" s="114">
        <v>2.7599999999999999E-3</v>
      </c>
      <c r="H48" s="95"/>
    </row>
    <row r="49" spans="2:8" ht="15.75" thickBot="1">
      <c r="B49" s="96" t="s">
        <v>189</v>
      </c>
      <c r="C49" s="111">
        <v>0.11597</v>
      </c>
      <c r="D49" s="114">
        <v>0.22361</v>
      </c>
      <c r="E49" s="114">
        <v>0.22489999999999999</v>
      </c>
      <c r="F49" s="114">
        <v>0.11484</v>
      </c>
      <c r="G49" s="114">
        <v>5.2499999999999998E-2</v>
      </c>
      <c r="H49" s="95"/>
    </row>
    <row r="50" spans="2:8" ht="3" customHeight="1" thickBot="1">
      <c r="B50" s="99"/>
      <c r="C50" s="107"/>
      <c r="D50" s="113"/>
      <c r="E50" s="113"/>
      <c r="F50" s="113"/>
      <c r="G50" s="113"/>
      <c r="H50" s="92"/>
    </row>
    <row r="51" spans="2:8" ht="15.75" thickBot="1">
      <c r="B51" s="96" t="s">
        <v>190</v>
      </c>
      <c r="C51" s="111">
        <v>0.01</v>
      </c>
      <c r="D51" s="114">
        <v>0</v>
      </c>
      <c r="E51" s="114">
        <v>0.12</v>
      </c>
      <c r="F51" s="114">
        <v>-0.25</v>
      </c>
      <c r="G51" s="114">
        <v>-0.18</v>
      </c>
      <c r="H51" s="95"/>
    </row>
    <row r="52" spans="2:8" ht="15.75" thickBot="1">
      <c r="B52" s="101" t="s">
        <v>191</v>
      </c>
      <c r="C52" s="115">
        <v>0.65</v>
      </c>
      <c r="D52" s="116">
        <v>0.17</v>
      </c>
      <c r="E52" s="116">
        <v>2.14</v>
      </c>
      <c r="F52" s="116">
        <v>1.62</v>
      </c>
      <c r="G52" s="116">
        <v>-0.78</v>
      </c>
      <c r="H52" s="117"/>
    </row>
    <row r="53" spans="2:8" ht="15.75" thickTop="1">
      <c r="B53" s="118"/>
    </row>
    <row r="54" spans="2:8">
      <c r="B54" s="88"/>
    </row>
    <row r="55" spans="2:8" ht="16.5" thickBot="1">
      <c r="B55" s="128" t="s">
        <v>192</v>
      </c>
    </row>
    <row r="56" spans="2:8" ht="16.5" thickTop="1" thickBot="1">
      <c r="B56" s="89" t="s">
        <v>143</v>
      </c>
      <c r="C56" s="104" t="s">
        <v>144</v>
      </c>
      <c r="D56" s="105" t="s">
        <v>145</v>
      </c>
      <c r="E56" s="105" t="s">
        <v>146</v>
      </c>
      <c r="F56" s="105" t="s">
        <v>147</v>
      </c>
      <c r="G56" s="105" t="s">
        <v>148</v>
      </c>
      <c r="H56" s="106"/>
    </row>
    <row r="57" spans="2:8" ht="3" customHeight="1" thickBot="1">
      <c r="B57" s="91"/>
      <c r="C57" s="107"/>
      <c r="D57" s="108"/>
      <c r="E57" s="108"/>
      <c r="F57" s="108"/>
      <c r="G57" s="108"/>
      <c r="H57" s="92"/>
    </row>
    <row r="58" spans="2:8" ht="15.75" thickBot="1">
      <c r="B58" s="94" t="s">
        <v>193</v>
      </c>
      <c r="C58" s="109" t="s">
        <v>150</v>
      </c>
      <c r="D58" s="110" t="s">
        <v>151</v>
      </c>
      <c r="E58" s="110" t="s">
        <v>152</v>
      </c>
      <c r="F58" s="110" t="s">
        <v>153</v>
      </c>
      <c r="G58" s="110" t="s">
        <v>154</v>
      </c>
      <c r="H58" s="95"/>
    </row>
    <row r="59" spans="2:8" ht="3" customHeight="1" thickBot="1">
      <c r="B59" s="99"/>
      <c r="C59" s="107"/>
      <c r="D59" s="113"/>
      <c r="E59" s="113"/>
      <c r="F59" s="113"/>
      <c r="G59" s="113"/>
      <c r="H59" s="92"/>
    </row>
    <row r="60" spans="2:8" ht="15.75" thickBot="1">
      <c r="B60" s="96" t="s">
        <v>194</v>
      </c>
      <c r="C60" s="111" t="s">
        <v>195</v>
      </c>
      <c r="D60" s="119">
        <v>0.9</v>
      </c>
      <c r="E60" s="119">
        <v>0.95</v>
      </c>
      <c r="F60" s="114" t="s">
        <v>195</v>
      </c>
      <c r="G60" s="119">
        <v>0.9</v>
      </c>
      <c r="H60" s="95"/>
    </row>
    <row r="61" spans="2:8" ht="18.75" thickBot="1">
      <c r="B61" s="96" t="s">
        <v>196</v>
      </c>
      <c r="C61" s="111">
        <v>2.3E-3</v>
      </c>
      <c r="D61" s="114">
        <v>3.5000000000000001E-3</v>
      </c>
      <c r="E61" s="114">
        <v>1.43E-2</v>
      </c>
      <c r="F61" s="114">
        <v>5.9999999999999995E-4</v>
      </c>
      <c r="G61" s="114">
        <v>6.4299999999999996E-2</v>
      </c>
      <c r="H61" s="95"/>
    </row>
    <row r="62" spans="2:8" ht="3" customHeight="1" thickBot="1">
      <c r="B62" s="99"/>
      <c r="C62" s="107"/>
      <c r="D62" s="113"/>
      <c r="E62" s="113"/>
      <c r="F62" s="113"/>
      <c r="G62" s="113"/>
      <c r="H62" s="92"/>
    </row>
    <row r="63" spans="2:8" ht="15.75" thickBot="1">
      <c r="B63" s="94" t="s">
        <v>197</v>
      </c>
      <c r="C63" s="120"/>
      <c r="D63" s="114"/>
      <c r="E63" s="114"/>
      <c r="F63" s="114"/>
      <c r="G63" s="114"/>
      <c r="H63" s="95"/>
    </row>
    <row r="64" spans="2:8" ht="3" customHeight="1" thickBot="1">
      <c r="B64" s="99"/>
      <c r="C64" s="107"/>
      <c r="D64" s="113"/>
      <c r="E64" s="113"/>
      <c r="F64" s="113"/>
      <c r="G64" s="113"/>
      <c r="H64" s="92"/>
    </row>
    <row r="65" spans="2:8" ht="15.75" thickBot="1">
      <c r="B65" s="96" t="s">
        <v>198</v>
      </c>
      <c r="C65" s="111" t="s">
        <v>199</v>
      </c>
      <c r="D65" s="112" t="s">
        <v>200</v>
      </c>
      <c r="E65" s="112" t="s">
        <v>201</v>
      </c>
      <c r="F65" s="112" t="s">
        <v>202</v>
      </c>
      <c r="G65" s="112" t="s">
        <v>203</v>
      </c>
      <c r="H65" s="95"/>
    </row>
    <row r="66" spans="2:8" ht="15.75" thickBot="1">
      <c r="B66" s="96" t="s">
        <v>204</v>
      </c>
      <c r="C66" s="111">
        <v>0</v>
      </c>
      <c r="D66" s="112">
        <v>0</v>
      </c>
      <c r="E66" s="112">
        <v>0</v>
      </c>
      <c r="F66" s="112">
        <v>1</v>
      </c>
      <c r="G66" s="112">
        <v>0.37458000000000002</v>
      </c>
      <c r="H66" s="95"/>
    </row>
    <row r="67" spans="2:8" ht="15.75" thickBot="1">
      <c r="B67" s="96" t="s">
        <v>205</v>
      </c>
      <c r="C67" s="111" t="s">
        <v>206</v>
      </c>
      <c r="D67" s="112" t="s">
        <v>206</v>
      </c>
      <c r="E67" s="112" t="s">
        <v>207</v>
      </c>
      <c r="F67" s="112" t="s">
        <v>208</v>
      </c>
      <c r="G67" s="112" t="s">
        <v>206</v>
      </c>
      <c r="H67" s="95"/>
    </row>
    <row r="68" spans="2:8" ht="3" customHeight="1" thickBot="1">
      <c r="B68" s="99"/>
      <c r="C68" s="107"/>
      <c r="D68" s="121"/>
      <c r="E68" s="121"/>
      <c r="F68" s="121"/>
      <c r="G68" s="121"/>
      <c r="H68" s="92"/>
    </row>
    <row r="69" spans="2:8" ht="15.75" thickBot="1">
      <c r="B69" s="94" t="s">
        <v>209</v>
      </c>
      <c r="C69" s="120"/>
      <c r="D69" s="112"/>
      <c r="E69" s="112"/>
      <c r="F69" s="112"/>
      <c r="G69" s="112"/>
      <c r="H69" s="95"/>
    </row>
    <row r="70" spans="2:8" ht="3" customHeight="1" thickBot="1">
      <c r="B70" s="99"/>
      <c r="C70" s="107"/>
      <c r="D70" s="121"/>
      <c r="E70" s="121"/>
      <c r="F70" s="121"/>
      <c r="G70" s="121"/>
      <c r="H70" s="92"/>
    </row>
    <row r="71" spans="2:8" ht="15.75" thickBot="1">
      <c r="B71" s="96" t="s">
        <v>198</v>
      </c>
      <c r="C71" s="111" t="s">
        <v>210</v>
      </c>
      <c r="D71" s="112" t="s">
        <v>211</v>
      </c>
      <c r="E71" s="112" t="s">
        <v>212</v>
      </c>
      <c r="F71" s="112" t="s">
        <v>213</v>
      </c>
      <c r="G71" s="112" t="s">
        <v>214</v>
      </c>
      <c r="H71" s="95"/>
    </row>
    <row r="72" spans="2:8" ht="15.75" thickBot="1">
      <c r="B72" s="96" t="s">
        <v>215</v>
      </c>
      <c r="C72" s="111" t="s">
        <v>216</v>
      </c>
      <c r="D72" s="122">
        <v>0.99990000000000001</v>
      </c>
      <c r="E72" s="112" t="s">
        <v>195</v>
      </c>
      <c r="F72" s="112" t="s">
        <v>195</v>
      </c>
      <c r="G72" s="123">
        <v>0.75</v>
      </c>
      <c r="H72" s="95"/>
    </row>
    <row r="73" spans="2:8" ht="15.75" thickBot="1">
      <c r="B73" s="96" t="s">
        <v>205</v>
      </c>
      <c r="C73" s="111" t="s">
        <v>206</v>
      </c>
      <c r="D73" s="112" t="s">
        <v>206</v>
      </c>
      <c r="E73" s="112" t="s">
        <v>206</v>
      </c>
      <c r="F73" s="112" t="s">
        <v>206</v>
      </c>
      <c r="G73" s="112" t="s">
        <v>206</v>
      </c>
      <c r="H73" s="95"/>
    </row>
    <row r="74" spans="2:8" ht="3" customHeight="1" thickBot="1">
      <c r="B74" s="99"/>
      <c r="C74" s="107"/>
      <c r="D74" s="113"/>
      <c r="E74" s="113"/>
      <c r="F74" s="113"/>
      <c r="G74" s="113"/>
      <c r="H74" s="92"/>
    </row>
    <row r="75" spans="2:8" ht="15.75" thickBot="1">
      <c r="B75" s="94" t="s">
        <v>217</v>
      </c>
      <c r="C75" s="109" t="s">
        <v>150</v>
      </c>
      <c r="D75" s="110" t="s">
        <v>151</v>
      </c>
      <c r="E75" s="110" t="s">
        <v>152</v>
      </c>
      <c r="F75" s="110" t="s">
        <v>153</v>
      </c>
      <c r="G75" s="110" t="s">
        <v>154</v>
      </c>
      <c r="H75" s="95"/>
    </row>
    <row r="76" spans="2:8" ht="3" customHeight="1" thickBot="1">
      <c r="B76" s="99"/>
      <c r="C76" s="107"/>
      <c r="D76" s="113"/>
      <c r="E76" s="113"/>
      <c r="F76" s="113"/>
      <c r="G76" s="113"/>
      <c r="H76" s="92"/>
    </row>
    <row r="77" spans="2:8" ht="15.75" thickBot="1">
      <c r="B77" s="96" t="s">
        <v>218</v>
      </c>
      <c r="C77" s="124">
        <v>7.0000000000000007E-2</v>
      </c>
      <c r="D77" s="125">
        <v>0.5</v>
      </c>
      <c r="E77" s="125">
        <v>0.13</v>
      </c>
      <c r="F77" s="125">
        <v>9.5000000000000001E-2</v>
      </c>
      <c r="G77" s="125">
        <v>0.30199999999999999</v>
      </c>
      <c r="H77" s="95"/>
    </row>
    <row r="78" spans="2:8" ht="15.75" thickBot="1">
      <c r="B78" s="96" t="s">
        <v>215</v>
      </c>
      <c r="C78" s="126">
        <v>0.6</v>
      </c>
      <c r="D78" s="127">
        <v>0.999</v>
      </c>
      <c r="E78" s="119">
        <v>0.95</v>
      </c>
      <c r="F78" s="119">
        <v>0.4</v>
      </c>
      <c r="G78" s="119">
        <v>0.75</v>
      </c>
      <c r="H78" s="95"/>
    </row>
    <row r="79" spans="2:8" ht="15.75" thickBot="1">
      <c r="B79" s="101" t="s">
        <v>219</v>
      </c>
      <c r="C79" s="115" t="s">
        <v>220</v>
      </c>
      <c r="D79" s="116" t="s">
        <v>221</v>
      </c>
      <c r="E79" s="116" t="s">
        <v>222</v>
      </c>
      <c r="F79" s="116" t="s">
        <v>223</v>
      </c>
      <c r="G79" s="116" t="s">
        <v>224</v>
      </c>
      <c r="H79" s="117"/>
    </row>
    <row r="80" spans="2:8" ht="15.75" thickTop="1">
      <c r="B80" s="1"/>
    </row>
  </sheetData>
  <sheetProtection sheet="1" objects="1" scenarios="1"/>
  <hyperlinks>
    <hyperlink ref="B9" r:id="rId1" display="http://www.lorraine-lisiecki.com/LR04stack.txt"/>
  </hyperlinks>
  <pageMargins left="0.7" right="0.7" top="0.75" bottom="0.75" header="0.3" footer="0.3"/>
  <pageSetup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66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8.6640625" style="2" customWidth="1"/>
    <col min="2" max="2" width="12.44140625" style="9" customWidth="1"/>
    <col min="3" max="3" width="13" style="9" customWidth="1"/>
    <col min="4" max="5" width="13.33203125" style="9" customWidth="1"/>
    <col min="6" max="6" width="14" style="9" customWidth="1"/>
    <col min="7" max="11" width="8.88671875" style="2"/>
    <col min="12" max="15" width="8.88671875" style="1"/>
  </cols>
  <sheetData>
    <row r="1" spans="1:15" s="73" customFormat="1" ht="15.75">
      <c r="A1" s="129" t="s">
        <v>225</v>
      </c>
      <c r="B1" s="130" t="s">
        <v>230</v>
      </c>
      <c r="C1" s="130" t="s">
        <v>234</v>
      </c>
      <c r="D1" s="130" t="s">
        <v>233</v>
      </c>
      <c r="E1" s="130" t="s">
        <v>232</v>
      </c>
      <c r="F1" s="130" t="s">
        <v>231</v>
      </c>
      <c r="G1" s="129"/>
      <c r="H1" s="129"/>
      <c r="I1" s="129"/>
      <c r="J1" s="129"/>
      <c r="K1" s="129"/>
      <c r="L1" s="118"/>
      <c r="M1" s="118"/>
      <c r="N1" s="118"/>
      <c r="O1" s="118"/>
    </row>
    <row r="2" spans="1:15">
      <c r="A2" s="2" t="s">
        <v>226</v>
      </c>
      <c r="B2" s="9">
        <v>6.2E-2</v>
      </c>
      <c r="C2" s="9">
        <v>6.7000000000000004E-2</v>
      </c>
      <c r="D2" s="9">
        <v>-4.1000000000000002E-2</v>
      </c>
      <c r="E2" s="9">
        <v>8.8999999999999996E-2</v>
      </c>
      <c r="F2" s="9">
        <v>-4.8000000000000001E-2</v>
      </c>
    </row>
    <row r="3" spans="1:15">
      <c r="A3" s="2" t="s">
        <v>227</v>
      </c>
      <c r="B3" s="9">
        <v>-9.4E-2</v>
      </c>
      <c r="C3" s="9">
        <v>2.8000000000000001E-2</v>
      </c>
      <c r="D3" s="9">
        <v>4.4999999999999998E-2</v>
      </c>
      <c r="E3" s="9">
        <v>4.2000000000000003E-2</v>
      </c>
      <c r="F3" s="9">
        <v>-4.9000000000000002E-2</v>
      </c>
    </row>
    <row r="4" spans="1:15">
      <c r="A4" s="2" t="s">
        <v>228</v>
      </c>
      <c r="B4" s="9">
        <v>-0.183</v>
      </c>
      <c r="C4" s="9">
        <v>-8.5000000000000006E-2</v>
      </c>
      <c r="D4" s="9">
        <v>-2.1000000000000001E-2</v>
      </c>
      <c r="E4" s="9">
        <v>-0.04</v>
      </c>
      <c r="F4" s="9">
        <v>3.1E-2</v>
      </c>
    </row>
    <row r="5" spans="1:15">
      <c r="A5" s="2" t="s">
        <v>229</v>
      </c>
      <c r="B5" s="9">
        <v>-9.5000000000000001E-2</v>
      </c>
      <c r="C5" s="9">
        <v>-8.8999999999999996E-2</v>
      </c>
      <c r="D5" s="9">
        <v>-0.129</v>
      </c>
      <c r="E5" s="9">
        <v>0.113</v>
      </c>
      <c r="F5" s="9">
        <v>6.2E-2</v>
      </c>
    </row>
    <row r="6" spans="1:15">
      <c r="B6" s="9">
        <v>0.14199999999999999</v>
      </c>
      <c r="C6" s="9">
        <v>0.14599999999999999</v>
      </c>
      <c r="D6" s="9">
        <v>9.8000000000000004E-2</v>
      </c>
      <c r="E6" s="9">
        <v>2.3E-2</v>
      </c>
      <c r="F6" s="9">
        <v>3.6999999999999998E-2</v>
      </c>
    </row>
    <row r="7" spans="1:15">
      <c r="B7" s="9">
        <v>9.0999999999999998E-2</v>
      </c>
      <c r="C7" s="9">
        <v>-1.7000000000000001E-2</v>
      </c>
      <c r="D7" s="9">
        <v>3.1E-2</v>
      </c>
      <c r="E7" s="9">
        <v>4.0000000000000001E-3</v>
      </c>
      <c r="F7" s="9">
        <v>2.5000000000000001E-2</v>
      </c>
    </row>
    <row r="8" spans="1:15">
      <c r="B8" s="9">
        <v>0.10100000000000001</v>
      </c>
      <c r="C8" s="9">
        <v>-0.02</v>
      </c>
      <c r="D8" s="9">
        <v>6.0000000000000001E-3</v>
      </c>
      <c r="E8" s="9">
        <v>-6.8000000000000005E-2</v>
      </c>
      <c r="F8" s="9">
        <v>-5.8000000000000003E-2</v>
      </c>
    </row>
    <row r="9" spans="1:15">
      <c r="B9" s="9">
        <v>4.0000000000000001E-3</v>
      </c>
      <c r="C9" s="9">
        <v>7.0000000000000001E-3</v>
      </c>
      <c r="D9" s="9">
        <v>4.3999999999999997E-2</v>
      </c>
      <c r="E9" s="9">
        <v>-8.1000000000000003E-2</v>
      </c>
      <c r="F9" s="9">
        <v>3.6999999999999998E-2</v>
      </c>
    </row>
    <row r="10" spans="1:15">
      <c r="B10" s="9">
        <v>-2.5999999999999999E-2</v>
      </c>
      <c r="C10" s="9">
        <v>6.0999999999999999E-2</v>
      </c>
      <c r="D10" s="9">
        <v>-0.21</v>
      </c>
      <c r="E10" s="9">
        <v>1E-3</v>
      </c>
      <c r="F10" s="9">
        <v>2.5999999999999999E-2</v>
      </c>
    </row>
    <row r="11" spans="1:15">
      <c r="B11" s="9">
        <v>1.7999999999999999E-2</v>
      </c>
      <c r="C11" s="9">
        <v>0.19800000000000001</v>
      </c>
      <c r="D11" s="9">
        <v>-7.5999999999999998E-2</v>
      </c>
      <c r="E11" s="9">
        <v>1E-3</v>
      </c>
      <c r="F11" s="9">
        <v>-3.1E-2</v>
      </c>
    </row>
    <row r="12" spans="1:15">
      <c r="B12" s="9">
        <v>-7.1999999999999995E-2</v>
      </c>
      <c r="C12" s="9">
        <v>2.3E-2</v>
      </c>
      <c r="D12" s="9">
        <v>4.2000000000000003E-2</v>
      </c>
      <c r="E12" s="9">
        <v>2E-3</v>
      </c>
      <c r="F12" s="9">
        <v>0.08</v>
      </c>
    </row>
    <row r="13" spans="1:15">
      <c r="B13" s="9">
        <v>-0.05</v>
      </c>
      <c r="C13" s="9">
        <v>-0.16800000000000001</v>
      </c>
      <c r="D13" s="9">
        <v>6.4000000000000001E-2</v>
      </c>
      <c r="E13" s="9">
        <v>2.3E-2</v>
      </c>
      <c r="F13" s="9">
        <v>-1.4E-2</v>
      </c>
    </row>
    <row r="14" spans="1:15">
      <c r="B14" s="9">
        <v>-0.27700000000000002</v>
      </c>
      <c r="C14" s="9">
        <v>-0.14299999999999999</v>
      </c>
      <c r="D14" s="9">
        <v>0.154</v>
      </c>
      <c r="E14" s="9">
        <v>-1.6E-2</v>
      </c>
      <c r="F14" s="9">
        <v>-5.5E-2</v>
      </c>
    </row>
    <row r="15" spans="1:15">
      <c r="B15" s="9">
        <v>-0.313</v>
      </c>
      <c r="C15" s="9">
        <v>-7.2999999999999995E-2</v>
      </c>
      <c r="D15" s="9">
        <v>-1.7000000000000001E-2</v>
      </c>
      <c r="E15" s="9">
        <v>-6.4000000000000001E-2</v>
      </c>
      <c r="F15" s="9">
        <v>8.1000000000000003E-2</v>
      </c>
    </row>
    <row r="16" spans="1:15">
      <c r="B16" s="9">
        <v>-0.161</v>
      </c>
      <c r="C16" s="9">
        <v>2.7E-2</v>
      </c>
      <c r="D16" s="9">
        <v>-8.5999999999999993E-2</v>
      </c>
      <c r="E16" s="9">
        <v>2.4E-2</v>
      </c>
      <c r="F16" s="9">
        <v>6.2E-2</v>
      </c>
    </row>
    <row r="17" spans="2:6">
      <c r="B17" s="9">
        <v>0.16300000000000001</v>
      </c>
      <c r="C17" s="9">
        <v>0.20899999999999999</v>
      </c>
      <c r="D17" s="9">
        <v>0.126</v>
      </c>
      <c r="E17" s="9">
        <v>-3.4000000000000002E-2</v>
      </c>
      <c r="F17" s="9">
        <v>3.7999999999999999E-2</v>
      </c>
    </row>
    <row r="18" spans="2:6">
      <c r="B18" s="9">
        <v>0.26</v>
      </c>
      <c r="C18" s="9">
        <v>0.183</v>
      </c>
      <c r="D18" s="9">
        <v>3.7999999999999999E-2</v>
      </c>
      <c r="E18" s="9">
        <v>4.5999999999999999E-2</v>
      </c>
      <c r="F18" s="9">
        <v>-1.9E-2</v>
      </c>
    </row>
    <row r="19" spans="2:6">
      <c r="B19" s="9">
        <v>0.26700000000000002</v>
      </c>
      <c r="C19" s="9">
        <v>8.0000000000000002E-3</v>
      </c>
      <c r="D19" s="9">
        <v>-9.0999999999999998E-2</v>
      </c>
      <c r="E19" s="9">
        <v>-3.0000000000000001E-3</v>
      </c>
      <c r="F19" s="9">
        <v>-3.0000000000000001E-3</v>
      </c>
    </row>
    <row r="20" spans="2:6">
      <c r="B20" s="9">
        <v>0.28299999999999997</v>
      </c>
      <c r="C20" s="9">
        <v>-0.152</v>
      </c>
      <c r="D20" s="9">
        <v>-0.216</v>
      </c>
      <c r="E20" s="9">
        <v>2.5000000000000001E-2</v>
      </c>
      <c r="F20" s="9">
        <v>-9.6000000000000002E-2</v>
      </c>
    </row>
    <row r="21" spans="2:6">
      <c r="B21" s="9">
        <v>-3.2000000000000001E-2</v>
      </c>
      <c r="C21" s="9">
        <v>-0.184</v>
      </c>
      <c r="D21" s="9">
        <v>0.129</v>
      </c>
      <c r="E21" s="9">
        <v>4.7E-2</v>
      </c>
      <c r="F21" s="9">
        <v>-2.5000000000000001E-2</v>
      </c>
    </row>
    <row r="22" spans="2:6">
      <c r="B22" s="9">
        <v>9.7000000000000003E-2</v>
      </c>
      <c r="C22" s="9">
        <v>-0.113</v>
      </c>
      <c r="D22" s="9">
        <v>5.8999999999999997E-2</v>
      </c>
      <c r="E22" s="9">
        <v>3.3000000000000002E-2</v>
      </c>
      <c r="F22" s="9">
        <v>2.7E-2</v>
      </c>
    </row>
    <row r="23" spans="2:6">
      <c r="B23" s="9">
        <v>-0.123</v>
      </c>
      <c r="C23" s="9">
        <v>-9.5000000000000001E-2</v>
      </c>
      <c r="D23" s="9">
        <v>6.9000000000000006E-2</v>
      </c>
      <c r="E23" s="9">
        <v>-2.5999999999999999E-2</v>
      </c>
      <c r="F23" s="9">
        <v>-2.4E-2</v>
      </c>
    </row>
    <row r="24" spans="2:6">
      <c r="B24" s="9">
        <v>-9.7000000000000003E-2</v>
      </c>
      <c r="C24" s="9">
        <v>-1.0999999999999999E-2</v>
      </c>
      <c r="D24" s="9">
        <v>-0.03</v>
      </c>
      <c r="E24" s="9">
        <v>-3.0000000000000001E-3</v>
      </c>
      <c r="F24" s="9">
        <v>7.0000000000000001E-3</v>
      </c>
    </row>
    <row r="25" spans="2:6">
      <c r="B25" s="9">
        <v>-4.2999999999999997E-2</v>
      </c>
      <c r="C25" s="9">
        <v>0.13200000000000001</v>
      </c>
      <c r="D25" s="9">
        <v>-3.5000000000000003E-2</v>
      </c>
      <c r="E25" s="9">
        <v>-3.0000000000000001E-3</v>
      </c>
      <c r="F25" s="9">
        <v>5.0000000000000001E-3</v>
      </c>
    </row>
    <row r="26" spans="2:6">
      <c r="B26" s="9">
        <v>0.112</v>
      </c>
      <c r="C26" s="9">
        <v>0.13400000000000001</v>
      </c>
      <c r="D26" s="9">
        <v>5.7000000000000002E-2</v>
      </c>
      <c r="E26" s="9">
        <v>1.9E-2</v>
      </c>
      <c r="F26" s="9">
        <v>-2.1000000000000001E-2</v>
      </c>
    </row>
    <row r="27" spans="2:6">
      <c r="B27" s="9">
        <v>5.2999999999999999E-2</v>
      </c>
      <c r="C27" s="9">
        <v>0.20399999999999999</v>
      </c>
      <c r="D27" s="9">
        <v>-7.9000000000000001E-2</v>
      </c>
      <c r="E27" s="9">
        <v>4.1000000000000002E-2</v>
      </c>
      <c r="F27" s="9">
        <v>-0.03</v>
      </c>
    </row>
    <row r="28" spans="2:6">
      <c r="B28" s="9">
        <v>-8.1000000000000003E-2</v>
      </c>
      <c r="C28" s="9">
        <v>-7.0999999999999994E-2</v>
      </c>
      <c r="D28" s="9">
        <v>7.0000000000000007E-2</v>
      </c>
      <c r="E28" s="9">
        <v>-0.09</v>
      </c>
      <c r="F28" s="9">
        <v>-7.0000000000000001E-3</v>
      </c>
    </row>
    <row r="29" spans="2:6">
      <c r="B29" s="9">
        <v>-4.3999999999999997E-2</v>
      </c>
      <c r="C29" s="9">
        <v>-0.16800000000000001</v>
      </c>
      <c r="D29" s="9">
        <v>7.8E-2</v>
      </c>
      <c r="E29" s="9">
        <v>-8.2000000000000003E-2</v>
      </c>
      <c r="F29" s="9">
        <v>5.0999999999999997E-2</v>
      </c>
    </row>
    <row r="30" spans="2:6">
      <c r="B30" s="9">
        <v>2.7E-2</v>
      </c>
      <c r="C30" s="9">
        <v>-0.16200000000000001</v>
      </c>
      <c r="D30" s="9">
        <v>0.01</v>
      </c>
      <c r="E30" s="9">
        <v>0.01</v>
      </c>
      <c r="F30" s="9">
        <v>6.0000000000000001E-3</v>
      </c>
    </row>
    <row r="31" spans="2:6">
      <c r="B31" s="9">
        <v>2.7E-2</v>
      </c>
      <c r="C31" s="9">
        <v>-0.104</v>
      </c>
      <c r="D31" s="9">
        <v>-0.221</v>
      </c>
      <c r="E31" s="9">
        <v>7.1999999999999995E-2</v>
      </c>
      <c r="F31" s="9">
        <v>0.09</v>
      </c>
    </row>
    <row r="32" spans="2:6">
      <c r="B32" s="9">
        <v>-5.8999999999999997E-2</v>
      </c>
      <c r="C32" s="9">
        <v>3.3000000000000002E-2</v>
      </c>
      <c r="D32" s="9">
        <v>0.14099999999999999</v>
      </c>
      <c r="E32" s="9">
        <v>1.7999999999999999E-2</v>
      </c>
      <c r="F32" s="9">
        <v>3.3000000000000002E-2</v>
      </c>
    </row>
    <row r="33" spans="2:6">
      <c r="B33" s="9">
        <v>1.0999999999999999E-2</v>
      </c>
      <c r="C33" s="9">
        <v>1.0999999999999999E-2</v>
      </c>
      <c r="D33" s="9">
        <v>-1E-3</v>
      </c>
      <c r="E33" s="9">
        <v>0.03</v>
      </c>
      <c r="F33" s="9">
        <v>-5.0999999999999997E-2</v>
      </c>
    </row>
    <row r="34" spans="2:6">
      <c r="B34" s="9">
        <v>8.2000000000000003E-2</v>
      </c>
      <c r="C34" s="9">
        <v>0.105</v>
      </c>
      <c r="D34" s="9">
        <v>-0.224</v>
      </c>
      <c r="E34" s="9">
        <v>3.0000000000000001E-3</v>
      </c>
      <c r="F34" s="9">
        <v>-0.11799999999999999</v>
      </c>
    </row>
    <row r="35" spans="2:6">
      <c r="B35" s="9">
        <v>-7.6999999999999999E-2</v>
      </c>
      <c r="C35" s="9">
        <v>0.157</v>
      </c>
      <c r="D35" s="9">
        <v>0.104</v>
      </c>
      <c r="E35" s="9">
        <v>1.7999999999999999E-2</v>
      </c>
      <c r="F35" s="9">
        <v>-8.8999999999999996E-2</v>
      </c>
    </row>
    <row r="36" spans="2:6">
      <c r="B36" s="9">
        <v>-3.5999999999999997E-2</v>
      </c>
      <c r="C36" s="9">
        <v>0.21199999999999999</v>
      </c>
      <c r="D36" s="9">
        <v>2.7E-2</v>
      </c>
      <c r="E36" s="9">
        <v>1.7999999999999999E-2</v>
      </c>
      <c r="F36" s="9">
        <v>-7.3999999999999996E-2</v>
      </c>
    </row>
    <row r="37" spans="2:6">
      <c r="B37" s="9">
        <v>-0.08</v>
      </c>
      <c r="C37" s="9">
        <v>0.17899999999999999</v>
      </c>
      <c r="D37" s="9">
        <v>-5.0000000000000001E-3</v>
      </c>
      <c r="E37" s="9">
        <v>-8.5000000000000006E-2</v>
      </c>
    </row>
    <row r="38" spans="2:6">
      <c r="B38" s="9">
        <v>-7.2999999999999995E-2</v>
      </c>
      <c r="C38" s="9">
        <v>-1.2999999999999999E-2</v>
      </c>
      <c r="D38" s="9">
        <v>7.9000000000000001E-2</v>
      </c>
      <c r="E38" s="9">
        <v>-0.10100000000000001</v>
      </c>
    </row>
    <row r="39" spans="2:6">
      <c r="B39" s="9">
        <v>-1.6E-2</v>
      </c>
      <c r="C39" s="9">
        <v>-0.20899999999999999</v>
      </c>
      <c r="D39" s="9">
        <v>-7.0999999999999994E-2</v>
      </c>
      <c r="E39" s="9">
        <v>1.4999999999999999E-2</v>
      </c>
    </row>
    <row r="40" spans="2:6">
      <c r="B40" s="9">
        <v>5.0999999999999997E-2</v>
      </c>
      <c r="C40" s="9">
        <v>-0.123</v>
      </c>
      <c r="D40" s="9">
        <v>-2.4E-2</v>
      </c>
      <c r="E40" s="9">
        <v>5.3999999999999999E-2</v>
      </c>
    </row>
    <row r="41" spans="2:6">
      <c r="B41" s="9">
        <v>4.8000000000000001E-2</v>
      </c>
      <c r="C41" s="9">
        <v>-0.17799999999999999</v>
      </c>
      <c r="D41" s="9">
        <v>7.5999999999999998E-2</v>
      </c>
      <c r="E41" s="9">
        <v>0.06</v>
      </c>
    </row>
    <row r="42" spans="2:6">
      <c r="B42" s="9">
        <v>-4.0000000000000001E-3</v>
      </c>
      <c r="C42" s="9">
        <v>-0.105</v>
      </c>
      <c r="D42" s="9">
        <v>-2.8000000000000001E-2</v>
      </c>
      <c r="E42" s="9">
        <v>0.104</v>
      </c>
    </row>
    <row r="43" spans="2:6">
      <c r="B43" s="9">
        <v>-9.8000000000000004E-2</v>
      </c>
      <c r="C43" s="9">
        <v>5.2999999999999999E-2</v>
      </c>
      <c r="D43" s="9">
        <v>-2.7E-2</v>
      </c>
      <c r="E43" s="9">
        <v>0.10199999999999999</v>
      </c>
    </row>
    <row r="44" spans="2:6">
      <c r="B44" s="9">
        <v>-0.13300000000000001</v>
      </c>
      <c r="C44" s="9">
        <v>7.8E-2</v>
      </c>
      <c r="D44" s="9">
        <v>4.2000000000000003E-2</v>
      </c>
      <c r="E44" s="9">
        <v>-4.2000000000000003E-2</v>
      </c>
    </row>
    <row r="45" spans="2:6">
      <c r="B45" s="9">
        <v>-0.16900000000000001</v>
      </c>
      <c r="C45" s="9">
        <v>9.5000000000000001E-2</v>
      </c>
      <c r="D45" s="9">
        <v>-0.122</v>
      </c>
      <c r="E45" s="9">
        <v>-8.8999999999999996E-2</v>
      </c>
    </row>
    <row r="46" spans="2:6">
      <c r="B46" s="9">
        <v>-0.02</v>
      </c>
      <c r="C46" s="9">
        <v>0.17699999999999999</v>
      </c>
      <c r="D46" s="9">
        <v>6.6000000000000003E-2</v>
      </c>
      <c r="E46" s="9">
        <v>-0.27100000000000002</v>
      </c>
    </row>
    <row r="47" spans="2:6">
      <c r="B47" s="9">
        <v>2.1000000000000001E-2</v>
      </c>
      <c r="C47" s="9">
        <v>3.1E-2</v>
      </c>
      <c r="D47" s="9">
        <v>0.114</v>
      </c>
      <c r="E47" s="9">
        <v>7.0000000000000001E-3</v>
      </c>
    </row>
    <row r="48" spans="2:6">
      <c r="B48" s="9">
        <v>0.13800000000000001</v>
      </c>
      <c r="C48" s="9">
        <v>-0.13300000000000001</v>
      </c>
      <c r="D48" s="9">
        <v>-9.7000000000000003E-2</v>
      </c>
      <c r="E48" s="9">
        <v>0.08</v>
      </c>
    </row>
    <row r="49" spans="2:5">
      <c r="B49" s="9">
        <v>0.13300000000000001</v>
      </c>
      <c r="C49" s="9">
        <v>-0.126</v>
      </c>
      <c r="D49" s="9">
        <v>8.4000000000000005E-2</v>
      </c>
      <c r="E49" s="9">
        <v>0.13100000000000001</v>
      </c>
    </row>
    <row r="50" spans="2:5">
      <c r="B50" s="9">
        <v>2.5999999999999999E-2</v>
      </c>
      <c r="C50" s="9">
        <v>-0.13600000000000001</v>
      </c>
      <c r="D50" s="9">
        <v>-8.0000000000000002E-3</v>
      </c>
      <c r="E50" s="9">
        <v>-6.8000000000000005E-2</v>
      </c>
    </row>
    <row r="51" spans="2:5">
      <c r="B51" s="9">
        <v>3.2000000000000001E-2</v>
      </c>
      <c r="C51" s="9">
        <v>1.7000000000000001E-2</v>
      </c>
      <c r="D51" s="9">
        <v>-7.9000000000000001E-2</v>
      </c>
      <c r="E51" s="9">
        <v>9.9000000000000005E-2</v>
      </c>
    </row>
    <row r="52" spans="2:5">
      <c r="B52" s="9">
        <v>-2.4E-2</v>
      </c>
      <c r="C52" s="9">
        <v>0.113</v>
      </c>
      <c r="D52" s="9">
        <v>2.3E-2</v>
      </c>
      <c r="E52" s="9">
        <v>6.3E-2</v>
      </c>
    </row>
    <row r="53" spans="2:5">
      <c r="B53" s="9">
        <v>7.6999999999999999E-2</v>
      </c>
      <c r="C53" s="9">
        <v>4.1000000000000002E-2</v>
      </c>
      <c r="D53" s="9">
        <v>-9.8000000000000004E-2</v>
      </c>
      <c r="E53" s="9">
        <v>-0.09</v>
      </c>
    </row>
    <row r="54" spans="2:5">
      <c r="B54" s="9">
        <v>2.7E-2</v>
      </c>
      <c r="C54" s="9">
        <v>0.152</v>
      </c>
      <c r="D54" s="9">
        <v>-2.1000000000000001E-2</v>
      </c>
      <c r="E54" s="9">
        <v>6.5000000000000002E-2</v>
      </c>
    </row>
    <row r="55" spans="2:5">
      <c r="B55" s="9">
        <v>7.3999999999999996E-2</v>
      </c>
      <c r="C55" s="9">
        <v>-3.2000000000000001E-2</v>
      </c>
      <c r="D55" s="9">
        <v>7.6999999999999999E-2</v>
      </c>
      <c r="E55" s="9">
        <v>-0.05</v>
      </c>
    </row>
    <row r="56" spans="2:5">
      <c r="B56" s="9">
        <v>0.04</v>
      </c>
      <c r="C56" s="9">
        <v>-8.1000000000000003E-2</v>
      </c>
      <c r="D56" s="9">
        <v>7.5999999999999998E-2</v>
      </c>
      <c r="E56" s="9">
        <v>-2.1000000000000001E-2</v>
      </c>
    </row>
    <row r="57" spans="2:5">
      <c r="B57" s="9">
        <v>-4.7E-2</v>
      </c>
      <c r="C57" s="9">
        <v>-0.184</v>
      </c>
      <c r="D57" s="9">
        <v>-4.1000000000000002E-2</v>
      </c>
      <c r="E57" s="9">
        <v>5.7000000000000002E-2</v>
      </c>
    </row>
    <row r="58" spans="2:5">
      <c r="B58" s="9">
        <v>6.3E-2</v>
      </c>
      <c r="C58" s="9">
        <v>-9.9000000000000005E-2</v>
      </c>
      <c r="D58" s="9">
        <v>5.8000000000000003E-2</v>
      </c>
      <c r="E58" s="9">
        <v>-0.10100000000000001</v>
      </c>
    </row>
    <row r="59" spans="2:5">
      <c r="B59" s="9">
        <v>-3.7999999999999999E-2</v>
      </c>
      <c r="C59" s="9">
        <v>1.7000000000000001E-2</v>
      </c>
      <c r="D59" s="9">
        <v>-0.14499999999999999</v>
      </c>
      <c r="E59" s="9">
        <v>0.20799999999999999</v>
      </c>
    </row>
    <row r="60" spans="2:5">
      <c r="B60" s="9">
        <v>-9.6000000000000002E-2</v>
      </c>
      <c r="C60" s="9">
        <v>0.20899999999999999</v>
      </c>
      <c r="D60" s="9">
        <v>-0.04</v>
      </c>
      <c r="E60" s="9">
        <v>-0.19800000000000001</v>
      </c>
    </row>
    <row r="61" spans="2:5">
      <c r="B61" s="9">
        <v>-0.13500000000000001</v>
      </c>
      <c r="C61" s="9">
        <v>0.23699999999999999</v>
      </c>
      <c r="D61" s="9">
        <v>0.10299999999999999</v>
      </c>
      <c r="E61" s="9">
        <v>8.5999999999999993E-2</v>
      </c>
    </row>
    <row r="62" spans="2:5">
      <c r="B62" s="9">
        <v>-3.5999999999999997E-2</v>
      </c>
      <c r="C62" s="9">
        <v>0.2</v>
      </c>
      <c r="D62" s="9">
        <v>6.4000000000000001E-2</v>
      </c>
      <c r="E62" s="9">
        <v>3.6999999999999998E-2</v>
      </c>
    </row>
    <row r="63" spans="2:5">
      <c r="B63" s="9">
        <v>-1.7999999999999999E-2</v>
      </c>
      <c r="C63" s="9">
        <v>1.4E-2</v>
      </c>
      <c r="D63" s="9">
        <v>2.1000000000000001E-2</v>
      </c>
      <c r="E63" s="9">
        <v>-4.0000000000000001E-3</v>
      </c>
    </row>
    <row r="64" spans="2:5">
      <c r="B64" s="9">
        <v>-3.9E-2</v>
      </c>
      <c r="C64" s="9">
        <v>-0.189</v>
      </c>
      <c r="D64" s="9">
        <v>2.7E-2</v>
      </c>
      <c r="E64" s="9">
        <v>0.06</v>
      </c>
    </row>
    <row r="65" spans="2:5">
      <c r="B65" s="9">
        <v>-4.5999999999999999E-2</v>
      </c>
      <c r="C65" s="9">
        <v>-0.20399999999999999</v>
      </c>
      <c r="D65" s="9">
        <v>-0.10199999999999999</v>
      </c>
      <c r="E65" s="9">
        <v>-0.184</v>
      </c>
    </row>
    <row r="66" spans="2:5">
      <c r="B66" s="9">
        <v>3.4000000000000002E-2</v>
      </c>
      <c r="C66" s="9">
        <v>-0.29599999999999999</v>
      </c>
      <c r="D66" s="9">
        <v>-9.9000000000000005E-2</v>
      </c>
      <c r="E66" s="9">
        <v>-2.4E-2</v>
      </c>
    </row>
    <row r="67" spans="2:5">
      <c r="B67" s="9">
        <v>0.10100000000000001</v>
      </c>
      <c r="C67" s="9">
        <v>-0.16600000000000001</v>
      </c>
      <c r="D67" s="9">
        <v>9.5000000000000001E-2</v>
      </c>
      <c r="E67" s="9">
        <v>-0.105</v>
      </c>
    </row>
    <row r="68" spans="2:5">
      <c r="B68" s="9">
        <v>7.5999999999999998E-2</v>
      </c>
      <c r="C68" s="9">
        <v>2.5999999999999999E-2</v>
      </c>
      <c r="D68" s="9">
        <v>-1.2E-2</v>
      </c>
      <c r="E68" s="9">
        <v>8.3000000000000004E-2</v>
      </c>
    </row>
    <row r="69" spans="2:5">
      <c r="B69" s="9">
        <v>3.1E-2</v>
      </c>
      <c r="C69" s="9">
        <v>0.159</v>
      </c>
      <c r="D69" s="9">
        <v>-6.7000000000000004E-2</v>
      </c>
      <c r="E69" s="9">
        <v>6.0999999999999999E-2</v>
      </c>
    </row>
    <row r="70" spans="2:5">
      <c r="B70" s="9">
        <v>-3.6999999999999998E-2</v>
      </c>
      <c r="C70" s="9">
        <v>0.122</v>
      </c>
      <c r="D70" s="9">
        <v>0.111</v>
      </c>
      <c r="E70" s="9">
        <v>0.01</v>
      </c>
    </row>
    <row r="71" spans="2:5">
      <c r="B71" s="9">
        <v>-1.4E-2</v>
      </c>
      <c r="C71" s="9">
        <v>0.11899999999999999</v>
      </c>
      <c r="D71" s="9">
        <v>-0.01</v>
      </c>
      <c r="E71" s="9">
        <v>3.6999999999999998E-2</v>
      </c>
    </row>
    <row r="72" spans="2:5">
      <c r="B72" s="9">
        <v>-0.109</v>
      </c>
      <c r="C72" s="9">
        <v>2.9000000000000001E-2</v>
      </c>
      <c r="D72" s="9">
        <v>8.6999999999999994E-2</v>
      </c>
      <c r="E72" s="9">
        <v>3.5000000000000003E-2</v>
      </c>
    </row>
    <row r="73" spans="2:5">
      <c r="B73" s="9">
        <v>-6.3E-2</v>
      </c>
      <c r="C73" s="9">
        <v>-8.3000000000000004E-2</v>
      </c>
      <c r="D73" s="9">
        <v>1.2999999999999999E-2</v>
      </c>
      <c r="E73" s="9">
        <v>-6.8000000000000005E-2</v>
      </c>
    </row>
    <row r="74" spans="2:5">
      <c r="B74" s="9">
        <v>8.1000000000000003E-2</v>
      </c>
      <c r="C74" s="9">
        <v>0.06</v>
      </c>
      <c r="D74" s="9">
        <v>-6.0999999999999999E-2</v>
      </c>
      <c r="E74" s="9">
        <v>7.4999999999999997E-2</v>
      </c>
    </row>
    <row r="75" spans="2:5">
      <c r="B75" s="9">
        <v>0.20200000000000001</v>
      </c>
      <c r="C75" s="9">
        <v>-5.0999999999999997E-2</v>
      </c>
      <c r="D75" s="9">
        <v>6.0000000000000001E-3</v>
      </c>
      <c r="E75" s="9">
        <v>-0.10100000000000001</v>
      </c>
    </row>
    <row r="76" spans="2:5">
      <c r="B76" s="9">
        <v>0.13300000000000001</v>
      </c>
      <c r="C76" s="9">
        <v>-3.1E-2</v>
      </c>
      <c r="D76" s="9">
        <v>8.9999999999999993E-3</v>
      </c>
      <c r="E76" s="9">
        <v>-5.0999999999999997E-2</v>
      </c>
    </row>
    <row r="77" spans="2:5">
      <c r="B77" s="9">
        <v>7.5999999999999998E-2</v>
      </c>
      <c r="C77" s="9">
        <v>-1.7000000000000001E-2</v>
      </c>
      <c r="D77" s="9">
        <v>-6.5000000000000002E-2</v>
      </c>
      <c r="E77" s="9">
        <v>6.7000000000000004E-2</v>
      </c>
    </row>
    <row r="78" spans="2:5">
      <c r="B78" s="9">
        <v>2.4E-2</v>
      </c>
      <c r="C78" s="9">
        <v>6.8000000000000005E-2</v>
      </c>
      <c r="D78" s="9">
        <v>-7.0000000000000001E-3</v>
      </c>
      <c r="E78" s="9">
        <v>4.0000000000000001E-3</v>
      </c>
    </row>
    <row r="79" spans="2:5">
      <c r="B79" s="9">
        <v>8.5000000000000006E-2</v>
      </c>
      <c r="C79" s="9">
        <v>0.13300000000000001</v>
      </c>
      <c r="D79" s="9">
        <v>4.5999999999999999E-2</v>
      </c>
      <c r="E79" s="9">
        <v>3.7999999999999999E-2</v>
      </c>
    </row>
    <row r="80" spans="2:5">
      <c r="B80" s="9">
        <v>-2.8000000000000001E-2</v>
      </c>
      <c r="C80" s="9">
        <v>0.20300000000000001</v>
      </c>
      <c r="D80" s="9">
        <v>-1.6E-2</v>
      </c>
      <c r="E80" s="9">
        <v>-9.4E-2</v>
      </c>
    </row>
    <row r="81" spans="2:5">
      <c r="B81" s="9">
        <v>-0.125</v>
      </c>
      <c r="C81" s="9">
        <v>0.183</v>
      </c>
      <c r="D81" s="9">
        <v>-0.03</v>
      </c>
      <c r="E81" s="9">
        <v>9.7000000000000003E-2</v>
      </c>
    </row>
    <row r="82" spans="2:5">
      <c r="B82" s="9">
        <v>1E-3</v>
      </c>
      <c r="C82" s="9">
        <v>1.7000000000000001E-2</v>
      </c>
      <c r="D82" s="9">
        <v>8.3000000000000004E-2</v>
      </c>
      <c r="E82" s="9">
        <v>-0.04</v>
      </c>
    </row>
    <row r="83" spans="2:5">
      <c r="B83" s="9">
        <v>-0.04</v>
      </c>
      <c r="C83" s="9">
        <v>-0.122</v>
      </c>
      <c r="D83" s="9">
        <v>-7.9000000000000001E-2</v>
      </c>
      <c r="E83" s="9">
        <v>7.1999999999999995E-2</v>
      </c>
    </row>
    <row r="84" spans="2:5">
      <c r="B84" s="9">
        <v>-4.9000000000000002E-2</v>
      </c>
      <c r="C84" s="9">
        <v>-0.214</v>
      </c>
      <c r="D84" s="9">
        <v>-9.9000000000000005E-2</v>
      </c>
      <c r="E84" s="9">
        <v>-3.4000000000000002E-2</v>
      </c>
    </row>
    <row r="85" spans="2:5">
      <c r="B85" s="9">
        <v>-6.4000000000000001E-2</v>
      </c>
      <c r="C85" s="9">
        <v>-0.17599999999999999</v>
      </c>
      <c r="D85" s="9">
        <v>3.4000000000000002E-2</v>
      </c>
      <c r="E85" s="9">
        <v>-3.9E-2</v>
      </c>
    </row>
    <row r="86" spans="2:5">
      <c r="B86" s="9">
        <v>-5.8999999999999997E-2</v>
      </c>
      <c r="C86" s="9">
        <v>-0.14899999999999999</v>
      </c>
      <c r="D86" s="9">
        <v>6.6000000000000003E-2</v>
      </c>
      <c r="E86" s="9">
        <v>-1.4999999999999999E-2</v>
      </c>
    </row>
    <row r="87" spans="2:5">
      <c r="B87" s="9">
        <v>0.04</v>
      </c>
      <c r="C87" s="9">
        <v>-3.6999999999999998E-2</v>
      </c>
      <c r="D87" s="9">
        <v>0.11799999999999999</v>
      </c>
      <c r="E87" s="9">
        <v>1.4999999999999999E-2</v>
      </c>
    </row>
    <row r="88" spans="2:5">
      <c r="B88" s="9">
        <v>9.4E-2</v>
      </c>
      <c r="C88" s="9">
        <v>6.3E-2</v>
      </c>
      <c r="D88" s="9">
        <v>1.4E-2</v>
      </c>
      <c r="E88" s="9">
        <v>-0.122</v>
      </c>
    </row>
    <row r="89" spans="2:5">
      <c r="B89" s="9">
        <v>-2.4E-2</v>
      </c>
      <c r="C89" s="9">
        <v>7.1999999999999995E-2</v>
      </c>
      <c r="D89" s="9">
        <v>-4.0000000000000001E-3</v>
      </c>
      <c r="E89" s="9">
        <v>-4.7E-2</v>
      </c>
    </row>
    <row r="90" spans="2:5">
      <c r="B90" s="9">
        <v>7.0000000000000001E-3</v>
      </c>
      <c r="C90" s="9">
        <v>3.5000000000000003E-2</v>
      </c>
      <c r="D90" s="9">
        <v>-2.8000000000000001E-2</v>
      </c>
      <c r="E90" s="9">
        <v>0.128</v>
      </c>
    </row>
    <row r="91" spans="2:5">
      <c r="B91" s="9">
        <v>-4.2999999999999997E-2</v>
      </c>
      <c r="C91" s="9">
        <v>-0.14399999999999999</v>
      </c>
      <c r="D91" s="9">
        <v>-2.1999999999999999E-2</v>
      </c>
      <c r="E91" s="9">
        <v>0.11700000000000001</v>
      </c>
    </row>
    <row r="92" spans="2:5">
      <c r="B92" s="9">
        <v>5.7000000000000002E-2</v>
      </c>
      <c r="C92" s="9">
        <v>-0.19800000000000001</v>
      </c>
      <c r="D92" s="9">
        <v>-0.1</v>
      </c>
      <c r="E92" s="9">
        <v>-2E-3</v>
      </c>
    </row>
    <row r="93" spans="2:5">
      <c r="B93" s="9">
        <v>-7.5999999999999998E-2</v>
      </c>
      <c r="C93" s="9">
        <v>-2.8000000000000001E-2</v>
      </c>
      <c r="D93" s="9">
        <v>5.0000000000000001E-3</v>
      </c>
      <c r="E93" s="9">
        <v>-3.6999999999999998E-2</v>
      </c>
    </row>
    <row r="94" spans="2:5">
      <c r="B94" s="9">
        <v>-5.8999999999999997E-2</v>
      </c>
      <c r="C94" s="9">
        <v>8.6999999999999994E-2</v>
      </c>
      <c r="D94" s="9">
        <v>0.111</v>
      </c>
      <c r="E94" s="9">
        <v>-3.5999999999999997E-2</v>
      </c>
    </row>
    <row r="95" spans="2:5">
      <c r="B95" s="9">
        <v>-4.9000000000000002E-2</v>
      </c>
      <c r="C95" s="9">
        <v>0.161</v>
      </c>
      <c r="D95" s="9">
        <v>-0.16900000000000001</v>
      </c>
      <c r="E95" s="9">
        <v>-1.2999999999999999E-2</v>
      </c>
    </row>
    <row r="96" spans="2:5">
      <c r="B96" s="9">
        <v>1.2E-2</v>
      </c>
      <c r="C96" s="9">
        <v>0.10199999999999999</v>
      </c>
      <c r="D96" s="9">
        <v>-0.08</v>
      </c>
      <c r="E96" s="9">
        <v>-5.5E-2</v>
      </c>
    </row>
    <row r="97" spans="2:5">
      <c r="B97" s="9">
        <v>-2.9000000000000001E-2</v>
      </c>
      <c r="C97" s="9">
        <v>0.218</v>
      </c>
      <c r="D97" s="9">
        <v>3.4000000000000002E-2</v>
      </c>
      <c r="E97" s="9">
        <v>0.2</v>
      </c>
    </row>
    <row r="98" spans="2:5">
      <c r="B98" s="9">
        <v>0.20200000000000001</v>
      </c>
      <c r="C98" s="9">
        <v>0.23100000000000001</v>
      </c>
      <c r="D98" s="9">
        <v>7.2999999999999995E-2</v>
      </c>
      <c r="E98" s="9">
        <v>-0.192</v>
      </c>
    </row>
    <row r="99" spans="2:5">
      <c r="B99" s="9">
        <v>2.3E-2</v>
      </c>
      <c r="C99" s="9">
        <v>8.0000000000000002E-3</v>
      </c>
      <c r="D99" s="9">
        <v>0</v>
      </c>
      <c r="E99" s="9">
        <v>0.16400000000000001</v>
      </c>
    </row>
    <row r="100" spans="2:5">
      <c r="B100" s="9">
        <v>-2.1999999999999999E-2</v>
      </c>
      <c r="C100" s="9">
        <v>-0.20599999999999999</v>
      </c>
      <c r="D100" s="9">
        <v>0.11899999999999999</v>
      </c>
      <c r="E100" s="9">
        <v>-0.1</v>
      </c>
    </row>
    <row r="101" spans="2:5">
      <c r="B101" s="9">
        <v>-8.6999999999999994E-2</v>
      </c>
      <c r="C101" s="9">
        <v>-0.379</v>
      </c>
      <c r="D101" s="9">
        <v>-2.5999999999999999E-2</v>
      </c>
      <c r="E101" s="9">
        <v>-5.0000000000000001E-3</v>
      </c>
    </row>
    <row r="102" spans="2:5">
      <c r="B102" s="9">
        <v>-5.2999999999999999E-2</v>
      </c>
      <c r="C102" s="9">
        <v>-0.156</v>
      </c>
      <c r="D102" s="9">
        <v>2E-3</v>
      </c>
      <c r="E102" s="9">
        <v>0.17899999999999999</v>
      </c>
    </row>
    <row r="103" spans="2:5">
      <c r="B103" s="9">
        <v>0.247</v>
      </c>
      <c r="C103" s="9">
        <v>3.0000000000000001E-3</v>
      </c>
      <c r="D103" s="9">
        <v>7.4999999999999997E-2</v>
      </c>
      <c r="E103" s="9">
        <v>-8.2000000000000003E-2</v>
      </c>
    </row>
    <row r="104" spans="2:5">
      <c r="B104" s="9">
        <v>-8.2000000000000003E-2</v>
      </c>
      <c r="C104" s="9">
        <v>0.23100000000000001</v>
      </c>
      <c r="D104" s="9">
        <v>-0.14599999999999999</v>
      </c>
      <c r="E104" s="9">
        <v>-0.245</v>
      </c>
    </row>
    <row r="105" spans="2:5">
      <c r="B105" s="9">
        <v>-2.1999999999999999E-2</v>
      </c>
      <c r="C105" s="9">
        <v>0.191</v>
      </c>
      <c r="D105" s="9">
        <v>0.03</v>
      </c>
      <c r="E105" s="9">
        <v>0.30299999999999999</v>
      </c>
    </row>
    <row r="106" spans="2:5">
      <c r="B106" s="9">
        <v>-0.111</v>
      </c>
      <c r="C106" s="9">
        <v>0.25700000000000001</v>
      </c>
      <c r="D106" s="9">
        <v>0.14099999999999999</v>
      </c>
      <c r="E106" s="9">
        <v>0</v>
      </c>
    </row>
    <row r="107" spans="2:5">
      <c r="B107" s="9">
        <v>-9.1999999999999998E-2</v>
      </c>
      <c r="C107" s="9">
        <v>7.0999999999999994E-2</v>
      </c>
      <c r="D107" s="9">
        <v>-0.14399999999999999</v>
      </c>
      <c r="E107" s="9">
        <v>-9.0999999999999998E-2</v>
      </c>
    </row>
    <row r="108" spans="2:5">
      <c r="B108" s="9">
        <v>0.106</v>
      </c>
      <c r="C108" s="9">
        <v>-0.113</v>
      </c>
      <c r="D108" s="9">
        <v>0.04</v>
      </c>
      <c r="E108" s="9">
        <v>0.09</v>
      </c>
    </row>
    <row r="109" spans="2:5">
      <c r="B109" s="9">
        <v>0.152</v>
      </c>
      <c r="C109" s="9">
        <v>-0.30199999999999999</v>
      </c>
      <c r="D109" s="9">
        <v>-1.4999999999999999E-2</v>
      </c>
      <c r="E109" s="9">
        <v>-0.22800000000000001</v>
      </c>
    </row>
    <row r="110" spans="2:5">
      <c r="B110" s="9">
        <v>-2.5999999999999999E-2</v>
      </c>
      <c r="C110" s="9">
        <v>-0.36299999999999999</v>
      </c>
      <c r="D110" s="9">
        <v>-4.8000000000000001E-2</v>
      </c>
      <c r="E110" s="9">
        <v>-0.27900000000000003</v>
      </c>
    </row>
    <row r="111" spans="2:5">
      <c r="B111" s="9">
        <v>-0.104</v>
      </c>
      <c r="C111" s="9">
        <v>-8.5999999999999993E-2</v>
      </c>
      <c r="D111" s="9">
        <v>-2.4E-2</v>
      </c>
      <c r="E111" s="9">
        <v>0.29399999999999998</v>
      </c>
    </row>
    <row r="112" spans="2:5">
      <c r="B112" s="9">
        <v>-0.20599999999999999</v>
      </c>
      <c r="C112" s="9">
        <v>6.9000000000000006E-2</v>
      </c>
      <c r="D112" s="9">
        <v>0.112</v>
      </c>
      <c r="E112" s="9">
        <v>-9.4E-2</v>
      </c>
    </row>
    <row r="113" spans="2:5">
      <c r="B113" s="9">
        <v>-0.222</v>
      </c>
      <c r="C113" s="9">
        <v>0.154</v>
      </c>
      <c r="D113" s="9">
        <v>-9.7000000000000003E-2</v>
      </c>
      <c r="E113" s="9">
        <v>0.30299999999999999</v>
      </c>
    </row>
    <row r="114" spans="2:5">
      <c r="B114" s="9">
        <v>-0.249</v>
      </c>
      <c r="C114" s="9">
        <v>0.25800000000000001</v>
      </c>
      <c r="D114" s="9">
        <v>8.3000000000000004E-2</v>
      </c>
      <c r="E114" s="9">
        <v>-0.35199999999999998</v>
      </c>
    </row>
    <row r="115" spans="2:5">
      <c r="B115" s="9">
        <v>-0.19600000000000001</v>
      </c>
      <c r="C115" s="9">
        <v>0.13700000000000001</v>
      </c>
      <c r="D115" s="9">
        <v>4.4999999999999998E-2</v>
      </c>
      <c r="E115" s="9">
        <v>0.106</v>
      </c>
    </row>
    <row r="116" spans="2:5">
      <c r="B116" s="9">
        <v>0.182</v>
      </c>
      <c r="C116" s="9">
        <v>-0.05</v>
      </c>
      <c r="D116" s="9">
        <v>-7.2999999999999995E-2</v>
      </c>
      <c r="E116" s="9">
        <v>-0.03</v>
      </c>
    </row>
    <row r="117" spans="2:5">
      <c r="B117" s="9">
        <v>-5.8999999999999997E-2</v>
      </c>
      <c r="C117" s="9">
        <v>-0.13300000000000001</v>
      </c>
      <c r="D117" s="9">
        <v>0.13500000000000001</v>
      </c>
      <c r="E117" s="9">
        <v>8.5999999999999993E-2</v>
      </c>
    </row>
    <row r="118" spans="2:5">
      <c r="B118" s="9">
        <v>0.26600000000000001</v>
      </c>
      <c r="C118" s="9">
        <v>-0.152</v>
      </c>
      <c r="D118" s="9">
        <v>3.9E-2</v>
      </c>
      <c r="E118" s="9">
        <v>0.11899999999999999</v>
      </c>
    </row>
    <row r="119" spans="2:5">
      <c r="B119" s="9">
        <v>4.2999999999999997E-2</v>
      </c>
      <c r="C119" s="9">
        <v>1.4E-2</v>
      </c>
      <c r="D119" s="9">
        <v>-0.218</v>
      </c>
      <c r="E119" s="9">
        <v>-0.125</v>
      </c>
    </row>
    <row r="120" spans="2:5">
      <c r="B120" s="9">
        <v>5.7000000000000002E-2</v>
      </c>
      <c r="C120" s="9">
        <v>2.5999999999999999E-2</v>
      </c>
      <c r="D120" s="9">
        <v>0.10100000000000001</v>
      </c>
      <c r="E120" s="9">
        <v>0.29699999999999999</v>
      </c>
    </row>
    <row r="121" spans="2:5">
      <c r="B121" s="9">
        <v>-4.5999999999999999E-2</v>
      </c>
      <c r="C121" s="9">
        <v>0.24299999999999999</v>
      </c>
      <c r="D121" s="9">
        <v>-0.128</v>
      </c>
      <c r="E121" s="9">
        <v>-0.36599999999999999</v>
      </c>
    </row>
    <row r="122" spans="2:5">
      <c r="B122" s="9">
        <v>-1.7999999999999999E-2</v>
      </c>
      <c r="C122" s="9">
        <v>0.32200000000000001</v>
      </c>
      <c r="D122" s="9">
        <v>-0.13700000000000001</v>
      </c>
    </row>
    <row r="123" spans="2:5">
      <c r="B123" s="9">
        <v>4.7E-2</v>
      </c>
      <c r="C123" s="9">
        <v>0.122</v>
      </c>
      <c r="D123" s="9">
        <v>0.112</v>
      </c>
    </row>
    <row r="124" spans="2:5">
      <c r="B124" s="9">
        <v>5.8999999999999997E-2</v>
      </c>
      <c r="C124" s="9">
        <v>-3.9E-2</v>
      </c>
      <c r="D124" s="9">
        <v>4.4999999999999998E-2</v>
      </c>
    </row>
    <row r="125" spans="2:5">
      <c r="B125" s="9">
        <v>2.3E-2</v>
      </c>
      <c r="C125" s="9">
        <v>-0.16800000000000001</v>
      </c>
      <c r="D125" s="9">
        <v>1.0999999999999999E-2</v>
      </c>
    </row>
    <row r="126" spans="2:5">
      <c r="B126" s="9">
        <v>2.9000000000000001E-2</v>
      </c>
      <c r="C126" s="9">
        <v>-0.25600000000000001</v>
      </c>
      <c r="D126" s="9">
        <v>4.9000000000000002E-2</v>
      </c>
    </row>
    <row r="127" spans="2:5">
      <c r="B127" s="9">
        <v>0.126</v>
      </c>
      <c r="C127" s="9">
        <v>-0.29899999999999999</v>
      </c>
      <c r="D127" s="9">
        <v>-7.0000000000000007E-2</v>
      </c>
    </row>
    <row r="128" spans="2:5">
      <c r="B128" s="9">
        <v>4.2999999999999997E-2</v>
      </c>
      <c r="C128" s="9">
        <v>-0.35</v>
      </c>
      <c r="D128" s="9">
        <v>5.8000000000000003E-2</v>
      </c>
    </row>
    <row r="129" spans="2:4">
      <c r="B129" s="9">
        <v>1.0999999999999999E-2</v>
      </c>
      <c r="C129" s="9">
        <v>-6.3E-2</v>
      </c>
      <c r="D129" s="9">
        <v>-0.10100000000000001</v>
      </c>
    </row>
    <row r="130" spans="2:4">
      <c r="B130" s="9">
        <v>8.2000000000000003E-2</v>
      </c>
      <c r="C130" s="9">
        <v>0.20799999999999999</v>
      </c>
      <c r="D130" s="9">
        <v>5.2999999999999999E-2</v>
      </c>
    </row>
    <row r="131" spans="2:4">
      <c r="B131" s="9">
        <v>0.08</v>
      </c>
      <c r="C131" s="9">
        <v>0.33300000000000002</v>
      </c>
      <c r="D131" s="9">
        <v>3.5999999999999997E-2</v>
      </c>
    </row>
    <row r="132" spans="2:4">
      <c r="B132" s="9">
        <v>0.14799999999999999</v>
      </c>
      <c r="C132" s="9">
        <v>0.41399999999999998</v>
      </c>
      <c r="D132" s="9">
        <v>7.9000000000000001E-2</v>
      </c>
    </row>
    <row r="133" spans="2:4">
      <c r="B133" s="9">
        <v>0.13</v>
      </c>
      <c r="C133" s="9">
        <v>4.3999999999999997E-2</v>
      </c>
      <c r="D133" s="9">
        <v>-3.5999999999999997E-2</v>
      </c>
    </row>
    <row r="134" spans="2:4">
      <c r="B134" s="9">
        <v>-1.7999999999999999E-2</v>
      </c>
      <c r="C134" s="9">
        <v>-0.126</v>
      </c>
      <c r="D134" s="9">
        <v>-3.3000000000000002E-2</v>
      </c>
    </row>
    <row r="135" spans="2:4">
      <c r="B135" s="9">
        <v>0.05</v>
      </c>
      <c r="C135" s="9">
        <v>-0.48899999999999999</v>
      </c>
      <c r="D135" s="9">
        <v>0.124</v>
      </c>
    </row>
    <row r="136" spans="2:4">
      <c r="B136" s="9">
        <v>-7.8E-2</v>
      </c>
      <c r="C136" s="9">
        <v>-0.26700000000000002</v>
      </c>
      <c r="D136" s="9">
        <v>-6.0999999999999999E-2</v>
      </c>
    </row>
    <row r="137" spans="2:4">
      <c r="B137" s="9">
        <v>-0.11600000000000001</v>
      </c>
      <c r="C137" s="9">
        <v>-6.2E-2</v>
      </c>
      <c r="D137" s="9">
        <v>6.3E-2</v>
      </c>
    </row>
    <row r="138" spans="2:4">
      <c r="B138" s="9">
        <v>-5.2999999999999999E-2</v>
      </c>
      <c r="C138" s="9">
        <v>0.192</v>
      </c>
      <c r="D138" s="9">
        <v>2.8000000000000001E-2</v>
      </c>
    </row>
    <row r="139" spans="2:4">
      <c r="B139" s="9">
        <v>-0.105</v>
      </c>
      <c r="C139" s="9">
        <v>0.29599999999999999</v>
      </c>
      <c r="D139" s="9">
        <v>-9.2999999999999999E-2</v>
      </c>
    </row>
    <row r="140" spans="2:4">
      <c r="B140" s="9">
        <v>-1.4E-2</v>
      </c>
      <c r="C140" s="9">
        <v>0.35499999999999998</v>
      </c>
      <c r="D140" s="9">
        <v>-1.0999999999999999E-2</v>
      </c>
    </row>
    <row r="141" spans="2:4">
      <c r="B141" s="9">
        <v>7.8E-2</v>
      </c>
      <c r="C141" s="9">
        <v>0.20200000000000001</v>
      </c>
      <c r="D141" s="9">
        <v>4.2999999999999997E-2</v>
      </c>
    </row>
    <row r="142" spans="2:4">
      <c r="B142" s="9">
        <v>1.4E-2</v>
      </c>
      <c r="C142" s="9">
        <v>7.6999999999999999E-2</v>
      </c>
      <c r="D142" s="9">
        <v>-2E-3</v>
      </c>
    </row>
    <row r="143" spans="2:4">
      <c r="B143" s="9">
        <v>-8.5999999999999993E-2</v>
      </c>
      <c r="C143" s="9">
        <v>-0.111</v>
      </c>
      <c r="D143" s="9">
        <v>9.7000000000000003E-2</v>
      </c>
    </row>
    <row r="144" spans="2:4">
      <c r="B144" s="9">
        <v>-2.3E-2</v>
      </c>
      <c r="C144" s="9">
        <v>-0.23300000000000001</v>
      </c>
      <c r="D144" s="9">
        <v>8.3000000000000004E-2</v>
      </c>
    </row>
    <row r="145" spans="2:4">
      <c r="B145" s="9">
        <v>5.5E-2</v>
      </c>
      <c r="C145" s="9">
        <v>-0.308</v>
      </c>
      <c r="D145" s="9">
        <v>-0.27100000000000002</v>
      </c>
    </row>
    <row r="146" spans="2:4">
      <c r="B146" s="9">
        <v>-2.4E-2</v>
      </c>
      <c r="C146" s="9">
        <v>-0.36699999999999999</v>
      </c>
      <c r="D146" s="9">
        <v>-0.30399999999999999</v>
      </c>
    </row>
    <row r="147" spans="2:4">
      <c r="B147" s="9">
        <v>7.0000000000000001E-3</v>
      </c>
      <c r="C147" s="9">
        <v>-0.19400000000000001</v>
      </c>
      <c r="D147" s="9">
        <v>-7.0000000000000001E-3</v>
      </c>
    </row>
    <row r="148" spans="2:4">
      <c r="B148" s="9">
        <v>5.0000000000000001E-3</v>
      </c>
      <c r="C148" s="9">
        <v>0.13100000000000001</v>
      </c>
      <c r="D148" s="9">
        <v>0.04</v>
      </c>
    </row>
    <row r="149" spans="2:4">
      <c r="B149" s="9">
        <v>0.02</v>
      </c>
      <c r="C149" s="9">
        <v>0.222</v>
      </c>
      <c r="D149" s="9">
        <v>0.19900000000000001</v>
      </c>
    </row>
    <row r="150" spans="2:4">
      <c r="B150" s="9">
        <v>-1E-3</v>
      </c>
      <c r="C150" s="9">
        <v>0.24299999999999999</v>
      </c>
      <c r="D150" s="9">
        <v>7.0000000000000001E-3</v>
      </c>
    </row>
    <row r="151" spans="2:4">
      <c r="B151" s="9">
        <v>-2E-3</v>
      </c>
      <c r="C151" s="9">
        <v>0.19400000000000001</v>
      </c>
      <c r="D151" s="9">
        <v>-4.7E-2</v>
      </c>
    </row>
    <row r="152" spans="2:4">
      <c r="B152" s="9">
        <v>-2.4E-2</v>
      </c>
      <c r="C152" s="9">
        <v>-7.2999999999999995E-2</v>
      </c>
      <c r="D152" s="9">
        <v>0.105</v>
      </c>
    </row>
    <row r="153" spans="2:4">
      <c r="B153" s="9">
        <v>-2.1999999999999999E-2</v>
      </c>
      <c r="C153" s="9">
        <v>-0.13</v>
      </c>
      <c r="D153" s="9">
        <v>9.9000000000000005E-2</v>
      </c>
    </row>
    <row r="154" spans="2:4">
      <c r="B154" s="9">
        <v>-1.9E-2</v>
      </c>
      <c r="C154" s="9">
        <v>-2.1999999999999999E-2</v>
      </c>
      <c r="D154" s="9">
        <v>-0.01</v>
      </c>
    </row>
    <row r="155" spans="2:4">
      <c r="B155" s="9">
        <v>6.3E-2</v>
      </c>
      <c r="C155" s="9">
        <v>-4.9000000000000002E-2</v>
      </c>
      <c r="D155" s="9">
        <v>9.1999999999999998E-2</v>
      </c>
    </row>
    <row r="156" spans="2:4">
      <c r="B156" s="9">
        <v>-2.9000000000000001E-2</v>
      </c>
      <c r="C156" s="9">
        <v>-1.6E-2</v>
      </c>
      <c r="D156" s="9">
        <v>-2E-3</v>
      </c>
    </row>
    <row r="157" spans="2:4">
      <c r="B157" s="9">
        <v>0.01</v>
      </c>
      <c r="C157" s="9">
        <v>0.24399999999999999</v>
      </c>
      <c r="D157" s="9">
        <v>-0.249</v>
      </c>
    </row>
    <row r="158" spans="2:4">
      <c r="B158" s="9">
        <v>-3.5000000000000003E-2</v>
      </c>
      <c r="C158" s="9">
        <v>0.184</v>
      </c>
      <c r="D158" s="9">
        <v>-0.12</v>
      </c>
    </row>
    <row r="159" spans="2:4">
      <c r="B159" s="9">
        <v>-4.3999999999999997E-2</v>
      </c>
      <c r="C159" s="9">
        <v>9.6000000000000002E-2</v>
      </c>
      <c r="D159" s="9">
        <v>6.8000000000000005E-2</v>
      </c>
    </row>
    <row r="160" spans="2:4">
      <c r="B160" s="9">
        <v>-1E-3</v>
      </c>
      <c r="C160" s="9">
        <v>-5.2999999999999999E-2</v>
      </c>
      <c r="D160" s="9">
        <v>2.7E-2</v>
      </c>
    </row>
    <row r="161" spans="2:4">
      <c r="B161" s="9">
        <v>-5.6000000000000001E-2</v>
      </c>
      <c r="C161" s="9">
        <v>-0.27100000000000002</v>
      </c>
      <c r="D161" s="9">
        <v>0.14799999999999999</v>
      </c>
    </row>
    <row r="162" spans="2:4">
      <c r="B162" s="9">
        <v>7.1999999999999995E-2</v>
      </c>
      <c r="C162" s="9">
        <v>-0.24299999999999999</v>
      </c>
      <c r="D162" s="9">
        <v>0.16900000000000001</v>
      </c>
    </row>
    <row r="163" spans="2:4">
      <c r="B163" s="9">
        <v>3.5999999999999997E-2</v>
      </c>
      <c r="C163" s="9">
        <v>-0.28699999999999998</v>
      </c>
      <c r="D163" s="9">
        <v>-6.5000000000000002E-2</v>
      </c>
    </row>
    <row r="164" spans="2:4">
      <c r="B164" s="9">
        <v>7.0000000000000007E-2</v>
      </c>
      <c r="C164" s="9">
        <v>-5.6000000000000001E-2</v>
      </c>
      <c r="D164" s="9">
        <v>5.5E-2</v>
      </c>
    </row>
    <row r="165" spans="2:4">
      <c r="B165" s="9">
        <v>-6.7000000000000004E-2</v>
      </c>
      <c r="C165" s="9">
        <v>0.28100000000000003</v>
      </c>
      <c r="D165" s="9">
        <v>-8.2000000000000003E-2</v>
      </c>
    </row>
    <row r="166" spans="2:4">
      <c r="B166" s="9">
        <v>-4.8000000000000001E-2</v>
      </c>
      <c r="C166" s="9">
        <v>0.29099999999999998</v>
      </c>
      <c r="D166" s="9">
        <v>-0.23899999999999999</v>
      </c>
    </row>
    <row r="167" spans="2:4">
      <c r="B167" s="9">
        <v>0.14799999999999999</v>
      </c>
      <c r="C167" s="9">
        <v>0.20699999999999999</v>
      </c>
      <c r="D167" s="9">
        <v>7.0000000000000001E-3</v>
      </c>
    </row>
    <row r="168" spans="2:4">
      <c r="B168" s="9">
        <v>5.8000000000000003E-2</v>
      </c>
      <c r="C168" s="9">
        <v>8.9999999999999993E-3</v>
      </c>
      <c r="D168" s="9">
        <v>-8.0000000000000002E-3</v>
      </c>
    </row>
    <row r="169" spans="2:4">
      <c r="B169" s="9">
        <v>-0.13200000000000001</v>
      </c>
      <c r="C169" s="9">
        <v>-0.126</v>
      </c>
      <c r="D169" s="9">
        <v>-1.4999999999999999E-2</v>
      </c>
    </row>
    <row r="170" spans="2:4">
      <c r="B170" s="9">
        <v>-0.17100000000000001</v>
      </c>
      <c r="C170" s="9">
        <v>-4.1000000000000002E-2</v>
      </c>
      <c r="D170" s="9">
        <v>0.215</v>
      </c>
    </row>
    <row r="171" spans="2:4">
      <c r="B171" s="9">
        <v>-0.30199999999999999</v>
      </c>
      <c r="C171" s="9">
        <v>-0.23400000000000001</v>
      </c>
      <c r="D171" s="9">
        <v>0.183</v>
      </c>
    </row>
    <row r="172" spans="2:4">
      <c r="B172" s="9">
        <v>-0.30099999999999999</v>
      </c>
      <c r="C172" s="9">
        <v>-0.19700000000000001</v>
      </c>
      <c r="D172" s="9">
        <v>-0.17499999999999999</v>
      </c>
    </row>
    <row r="173" spans="2:4">
      <c r="B173" s="9">
        <v>-0.13700000000000001</v>
      </c>
      <c r="C173" s="9">
        <v>8.9999999999999993E-3</v>
      </c>
      <c r="D173" s="9">
        <v>-5.5E-2</v>
      </c>
    </row>
    <row r="174" spans="2:4">
      <c r="B174" s="9">
        <v>-8.3000000000000004E-2</v>
      </c>
      <c r="C174" s="9">
        <v>0.186</v>
      </c>
      <c r="D174" s="9">
        <v>5.0999999999999997E-2</v>
      </c>
    </row>
    <row r="175" spans="2:4">
      <c r="B175" s="9">
        <v>3.1E-2</v>
      </c>
      <c r="C175" s="9">
        <v>0.29599999999999999</v>
      </c>
      <c r="D175" s="9">
        <v>-0.161</v>
      </c>
    </row>
    <row r="176" spans="2:4">
      <c r="B176" s="9">
        <v>0.25800000000000001</v>
      </c>
      <c r="C176" s="9">
        <v>0.224</v>
      </c>
      <c r="D176" s="9">
        <v>4.8000000000000001E-2</v>
      </c>
    </row>
    <row r="177" spans="2:4">
      <c r="B177" s="9">
        <v>0.217</v>
      </c>
      <c r="C177" s="9">
        <v>-1.0999999999999999E-2</v>
      </c>
      <c r="D177" s="9">
        <v>4.2000000000000003E-2</v>
      </c>
    </row>
    <row r="178" spans="2:4">
      <c r="B178" s="9">
        <v>0.189</v>
      </c>
      <c r="C178" s="9">
        <v>-0.20300000000000001</v>
      </c>
      <c r="D178" s="9">
        <v>-1.7000000000000001E-2</v>
      </c>
    </row>
    <row r="179" spans="2:4">
      <c r="B179" s="9">
        <v>0.13800000000000001</v>
      </c>
      <c r="C179" s="9">
        <v>-0.33100000000000002</v>
      </c>
      <c r="D179" s="9">
        <v>0.19900000000000001</v>
      </c>
    </row>
    <row r="180" spans="2:4">
      <c r="B180" s="9">
        <v>0.111</v>
      </c>
      <c r="C180" s="9">
        <v>-0.29199999999999998</v>
      </c>
      <c r="D180" s="9">
        <v>-0.222</v>
      </c>
    </row>
    <row r="181" spans="2:4">
      <c r="B181" s="9">
        <v>0.13200000000000001</v>
      </c>
      <c r="C181" s="9">
        <v>5.8999999999999997E-2</v>
      </c>
      <c r="D181" s="9">
        <v>-0.28299999999999997</v>
      </c>
    </row>
    <row r="182" spans="2:4">
      <c r="B182" s="9">
        <v>7.9000000000000001E-2</v>
      </c>
      <c r="C182" s="9">
        <v>0.19</v>
      </c>
      <c r="D182" s="9">
        <v>0.107</v>
      </c>
    </row>
    <row r="183" spans="2:4">
      <c r="B183" s="9">
        <v>0.11600000000000001</v>
      </c>
      <c r="C183" s="9">
        <v>0.19500000000000001</v>
      </c>
      <c r="D183" s="9">
        <v>0.152</v>
      </c>
    </row>
    <row r="184" spans="2:4">
      <c r="B184" s="9">
        <v>-2.9000000000000001E-2</v>
      </c>
      <c r="C184" s="9">
        <v>0.308</v>
      </c>
      <c r="D184" s="9">
        <v>0.20200000000000001</v>
      </c>
    </row>
    <row r="185" spans="2:4">
      <c r="B185" s="9">
        <v>-9.9000000000000005E-2</v>
      </c>
      <c r="C185" s="9">
        <v>0.123</v>
      </c>
      <c r="D185" s="9">
        <v>0.311</v>
      </c>
    </row>
    <row r="186" spans="2:4">
      <c r="B186" s="9">
        <v>-5.1999999999999998E-2</v>
      </c>
      <c r="C186" s="9">
        <v>-0.124</v>
      </c>
      <c r="D186" s="9">
        <v>-2.1999999999999999E-2</v>
      </c>
    </row>
    <row r="187" spans="2:4">
      <c r="B187" s="9">
        <v>-0.22800000000000001</v>
      </c>
      <c r="C187" s="9">
        <v>-0.28999999999999998</v>
      </c>
      <c r="D187" s="9">
        <v>-0.40500000000000003</v>
      </c>
    </row>
    <row r="188" spans="2:4">
      <c r="B188" s="9">
        <v>6.0999999999999999E-2</v>
      </c>
      <c r="C188" s="9">
        <v>-0.34300000000000003</v>
      </c>
      <c r="D188" s="9">
        <v>-0.215</v>
      </c>
    </row>
    <row r="189" spans="2:4">
      <c r="B189" s="9">
        <v>-1.7999999999999999E-2</v>
      </c>
      <c r="C189" s="9">
        <v>3.9E-2</v>
      </c>
      <c r="D189" s="9">
        <v>-0.17699999999999999</v>
      </c>
    </row>
    <row r="190" spans="2:4">
      <c r="B190" s="9">
        <v>5.1999999999999998E-2</v>
      </c>
      <c r="C190" s="9">
        <v>0.13600000000000001</v>
      </c>
      <c r="D190" s="9">
        <v>0.17</v>
      </c>
    </row>
    <row r="191" spans="2:4">
      <c r="B191" s="9">
        <v>0.13700000000000001</v>
      </c>
      <c r="C191" s="9">
        <v>0.20699999999999999</v>
      </c>
      <c r="D191" s="9">
        <v>0.34200000000000003</v>
      </c>
    </row>
    <row r="192" spans="2:4">
      <c r="B192" s="9">
        <v>1.9E-2</v>
      </c>
      <c r="C192" s="9">
        <v>8.1000000000000003E-2</v>
      </c>
      <c r="D192" s="9">
        <v>-0.1</v>
      </c>
    </row>
    <row r="193" spans="2:4">
      <c r="B193" s="9">
        <v>4.3999999999999997E-2</v>
      </c>
      <c r="C193" s="9">
        <v>4.0000000000000001E-3</v>
      </c>
      <c r="D193" s="9">
        <v>2.9000000000000001E-2</v>
      </c>
    </row>
    <row r="194" spans="2:4">
      <c r="B194" s="9">
        <v>-0.10299999999999999</v>
      </c>
      <c r="C194" s="9">
        <v>9.8000000000000004E-2</v>
      </c>
      <c r="D194" s="9">
        <v>8.8999999999999996E-2</v>
      </c>
    </row>
    <row r="195" spans="2:4">
      <c r="B195" s="9">
        <v>-9.7000000000000003E-2</v>
      </c>
      <c r="C195" s="9">
        <v>-4.8000000000000001E-2</v>
      </c>
      <c r="D195" s="9">
        <v>-0.35099999999999998</v>
      </c>
    </row>
    <row r="196" spans="2:4">
      <c r="B196" s="9">
        <v>3.9E-2</v>
      </c>
      <c r="C196" s="9">
        <v>-0.20699999999999999</v>
      </c>
      <c r="D196" s="9">
        <v>1.6E-2</v>
      </c>
    </row>
    <row r="197" spans="2:4">
      <c r="B197" s="9">
        <v>2.8000000000000001E-2</v>
      </c>
      <c r="C197" s="9">
        <v>-0.23300000000000001</v>
      </c>
      <c r="D197" s="9">
        <v>0.23599999999999999</v>
      </c>
    </row>
    <row r="198" spans="2:4">
      <c r="B198" s="9">
        <v>0.122</v>
      </c>
      <c r="C198" s="9">
        <v>-0.111</v>
      </c>
      <c r="D198" s="9">
        <v>8.6999999999999994E-2</v>
      </c>
    </row>
    <row r="199" spans="2:4">
      <c r="B199" s="9">
        <v>-3.4000000000000002E-2</v>
      </c>
      <c r="C199" s="9">
        <v>0.16200000000000001</v>
      </c>
      <c r="D199" s="9">
        <v>0.29199999999999998</v>
      </c>
    </row>
    <row r="200" spans="2:4">
      <c r="B200" s="9">
        <v>-0.129</v>
      </c>
      <c r="C200" s="9">
        <v>0.23400000000000001</v>
      </c>
      <c r="D200" s="9">
        <v>-0.11899999999999999</v>
      </c>
    </row>
    <row r="201" spans="2:4">
      <c r="B201" s="9">
        <v>-9.0999999999999998E-2</v>
      </c>
      <c r="C201" s="9">
        <v>0.24299999999999999</v>
      </c>
      <c r="D201" s="9">
        <v>-0.52</v>
      </c>
    </row>
    <row r="202" spans="2:4">
      <c r="B202" s="9">
        <v>-0.16200000000000001</v>
      </c>
      <c r="C202" s="9">
        <v>9.4E-2</v>
      </c>
      <c r="D202" s="9">
        <v>1.4E-2</v>
      </c>
    </row>
    <row r="203" spans="2:4">
      <c r="B203" s="9">
        <v>-9.9000000000000005E-2</v>
      </c>
      <c r="C203" s="9">
        <v>7.0000000000000007E-2</v>
      </c>
      <c r="D203" s="9">
        <v>0.129</v>
      </c>
    </row>
    <row r="204" spans="2:4">
      <c r="B204" s="9">
        <v>-3.0000000000000001E-3</v>
      </c>
      <c r="C204" s="9">
        <v>-2.8000000000000001E-2</v>
      </c>
      <c r="D204" s="9">
        <v>-0.14299999999999999</v>
      </c>
    </row>
    <row r="205" spans="2:4">
      <c r="B205" s="9">
        <v>-2.1000000000000001E-2</v>
      </c>
      <c r="C205" s="9">
        <v>-0.25700000000000001</v>
      </c>
      <c r="D205" s="9">
        <v>0.36599999999999999</v>
      </c>
    </row>
    <row r="206" spans="2:4">
      <c r="B206" s="9">
        <v>8.4000000000000005E-2</v>
      </c>
      <c r="C206" s="9">
        <v>-0.38700000000000001</v>
      </c>
      <c r="D206" s="9">
        <v>1.4E-2</v>
      </c>
    </row>
    <row r="207" spans="2:4">
      <c r="B207" s="9">
        <v>0.19800000000000001</v>
      </c>
      <c r="C207" s="9">
        <v>-0.443</v>
      </c>
      <c r="D207" s="9">
        <v>-0.47499999999999998</v>
      </c>
    </row>
    <row r="208" spans="2:4">
      <c r="B208" s="9">
        <v>0.17100000000000001</v>
      </c>
      <c r="C208" s="9">
        <v>-9.0999999999999998E-2</v>
      </c>
      <c r="D208" s="9">
        <v>4.0000000000000001E-3</v>
      </c>
    </row>
    <row r="209" spans="2:4">
      <c r="B209" s="9">
        <v>0.188</v>
      </c>
      <c r="C209" s="9">
        <v>0.34799999999999998</v>
      </c>
      <c r="D209" s="9">
        <v>0.18</v>
      </c>
    </row>
    <row r="210" spans="2:4">
      <c r="B210" s="9">
        <v>-8.0000000000000002E-3</v>
      </c>
      <c r="C210" s="9">
        <v>0.30399999999999999</v>
      </c>
      <c r="D210" s="9">
        <v>6.6000000000000003E-2</v>
      </c>
    </row>
    <row r="211" spans="2:4">
      <c r="B211" s="9">
        <v>-6.0000000000000001E-3</v>
      </c>
      <c r="C211" s="9">
        <v>0.28100000000000003</v>
      </c>
      <c r="D211" s="9">
        <v>0.19900000000000001</v>
      </c>
    </row>
    <row r="212" spans="2:4">
      <c r="B212" s="9">
        <v>-6.7000000000000004E-2</v>
      </c>
      <c r="C212" s="9">
        <v>0.107</v>
      </c>
      <c r="D212" s="9">
        <v>-0.10299999999999999</v>
      </c>
    </row>
    <row r="213" spans="2:4">
      <c r="B213" s="9">
        <v>-0.16400000000000001</v>
      </c>
      <c r="C213" s="9">
        <v>-0.10299999999999999</v>
      </c>
      <c r="D213" s="9">
        <v>-0.27200000000000002</v>
      </c>
    </row>
    <row r="214" spans="2:4">
      <c r="B214" s="9">
        <v>8.0000000000000002E-3</v>
      </c>
      <c r="C214" s="9">
        <v>-0.19600000000000001</v>
      </c>
      <c r="D214" s="9">
        <v>0.248</v>
      </c>
    </row>
    <row r="215" spans="2:4">
      <c r="B215" s="9">
        <v>3.0000000000000001E-3</v>
      </c>
      <c r="C215" s="9">
        <v>1.9E-2</v>
      </c>
      <c r="D215" s="9">
        <v>-2.1999999999999999E-2</v>
      </c>
    </row>
    <row r="216" spans="2:4">
      <c r="B216" s="9">
        <v>-1.7000000000000001E-2</v>
      </c>
      <c r="C216" s="9">
        <v>-8.9999999999999993E-3</v>
      </c>
      <c r="D216" s="9">
        <v>-0.107</v>
      </c>
    </row>
    <row r="217" spans="2:4">
      <c r="B217" s="9">
        <v>-6.4000000000000001E-2</v>
      </c>
      <c r="C217" s="9">
        <v>-4.7E-2</v>
      </c>
      <c r="D217" s="9">
        <v>0.23300000000000001</v>
      </c>
    </row>
    <row r="218" spans="2:4">
      <c r="B218" s="9">
        <v>-7.6999999999999999E-2</v>
      </c>
      <c r="C218" s="9">
        <v>0.161</v>
      </c>
      <c r="D218" s="9">
        <v>-0.191</v>
      </c>
    </row>
    <row r="219" spans="2:4">
      <c r="B219" s="9">
        <v>4.3999999999999997E-2</v>
      </c>
      <c r="C219" s="9">
        <v>0.23200000000000001</v>
      </c>
      <c r="D219" s="9">
        <v>-3.7999999999999999E-2</v>
      </c>
    </row>
    <row r="220" spans="2:4">
      <c r="B220" s="9">
        <v>-3.2000000000000001E-2</v>
      </c>
      <c r="C220" s="9">
        <v>0.128</v>
      </c>
      <c r="D220" s="9">
        <v>0.23400000000000001</v>
      </c>
    </row>
    <row r="221" spans="2:4">
      <c r="B221" s="9">
        <v>4.7E-2</v>
      </c>
      <c r="C221" s="9">
        <v>-2E-3</v>
      </c>
      <c r="D221" s="9">
        <v>-0.22900000000000001</v>
      </c>
    </row>
    <row r="222" spans="2:4">
      <c r="B222" s="9">
        <v>2.1999999999999999E-2</v>
      </c>
      <c r="C222" s="9">
        <v>-7.0999999999999994E-2</v>
      </c>
      <c r="D222" s="9">
        <v>0.13300000000000001</v>
      </c>
    </row>
    <row r="223" spans="2:4">
      <c r="B223" s="9">
        <v>-1.7000000000000001E-2</v>
      </c>
      <c r="C223" s="9">
        <v>-0.22500000000000001</v>
      </c>
      <c r="D223" s="9">
        <v>7.5999999999999998E-2</v>
      </c>
    </row>
    <row r="224" spans="2:4">
      <c r="B224" s="9">
        <v>2.3E-2</v>
      </c>
      <c r="C224" s="9">
        <v>-0.33500000000000002</v>
      </c>
      <c r="D224" s="9">
        <v>-0.125</v>
      </c>
    </row>
    <row r="225" spans="2:4">
      <c r="B225" s="9">
        <v>-1.7999999999999999E-2</v>
      </c>
      <c r="C225" s="9">
        <v>-0.24099999999999999</v>
      </c>
      <c r="D225" s="9">
        <v>0.109</v>
      </c>
    </row>
    <row r="226" spans="2:4">
      <c r="B226" s="9">
        <v>-4.1000000000000002E-2</v>
      </c>
      <c r="C226" s="9">
        <v>-7.0000000000000007E-2</v>
      </c>
      <c r="D226" s="9">
        <v>6.7000000000000004E-2</v>
      </c>
    </row>
    <row r="227" spans="2:4">
      <c r="B227" s="9">
        <v>9.8000000000000004E-2</v>
      </c>
      <c r="C227" s="9">
        <v>0.193</v>
      </c>
      <c r="D227" s="9">
        <v>-0.379</v>
      </c>
    </row>
    <row r="228" spans="2:4">
      <c r="B228" s="9">
        <v>-6.2E-2</v>
      </c>
      <c r="C228" s="9">
        <v>0.251</v>
      </c>
      <c r="D228" s="9">
        <v>-0.127</v>
      </c>
    </row>
    <row r="229" spans="2:4">
      <c r="B229" s="9">
        <v>-0.156</v>
      </c>
      <c r="C229" s="9">
        <v>1.2999999999999999E-2</v>
      </c>
      <c r="D229" s="9">
        <v>0.34100000000000003</v>
      </c>
    </row>
    <row r="230" spans="2:4">
      <c r="B230" s="9">
        <v>-0.111</v>
      </c>
      <c r="C230" s="9">
        <v>-0.25700000000000001</v>
      </c>
      <c r="D230" s="9">
        <v>0.13700000000000001</v>
      </c>
    </row>
    <row r="231" spans="2:4">
      <c r="B231" s="9">
        <v>-1.7000000000000001E-2</v>
      </c>
      <c r="C231" s="9">
        <v>-3.9E-2</v>
      </c>
      <c r="D231" s="9">
        <v>0.19400000000000001</v>
      </c>
    </row>
    <row r="232" spans="2:4">
      <c r="B232" s="9">
        <v>-8.8999999999999996E-2</v>
      </c>
      <c r="C232" s="9">
        <v>4.0000000000000001E-3</v>
      </c>
      <c r="D232" s="9">
        <v>0.03</v>
      </c>
    </row>
    <row r="233" spans="2:4">
      <c r="B233" s="9">
        <v>-0.247</v>
      </c>
      <c r="C233" s="9">
        <v>0.252</v>
      </c>
      <c r="D233" s="9">
        <v>-0.439</v>
      </c>
    </row>
    <row r="234" spans="2:4">
      <c r="B234" s="9">
        <v>-0.106</v>
      </c>
      <c r="C234" s="9">
        <v>0.25900000000000001</v>
      </c>
      <c r="D234" s="9">
        <v>-0.26900000000000002</v>
      </c>
    </row>
    <row r="235" spans="2:4">
      <c r="B235" s="9">
        <v>0.11600000000000001</v>
      </c>
      <c r="C235" s="9">
        <v>7.8E-2</v>
      </c>
      <c r="D235" s="9">
        <v>-3.0000000000000001E-3</v>
      </c>
    </row>
    <row r="236" spans="2:4">
      <c r="B236" s="9">
        <v>0.214</v>
      </c>
      <c r="C236" s="9">
        <v>-6.8000000000000005E-2</v>
      </c>
      <c r="D236" s="9">
        <v>0.17699999999999999</v>
      </c>
    </row>
    <row r="237" spans="2:4">
      <c r="B237" s="9">
        <v>0.33500000000000002</v>
      </c>
      <c r="C237" s="9">
        <v>-1.9E-2</v>
      </c>
      <c r="D237" s="9">
        <v>0.20300000000000001</v>
      </c>
    </row>
    <row r="238" spans="2:4">
      <c r="B238" s="9">
        <v>0.27700000000000002</v>
      </c>
      <c r="C238" s="9">
        <v>-8.3000000000000004E-2</v>
      </c>
      <c r="D238" s="9">
        <v>-0.06</v>
      </c>
    </row>
    <row r="239" spans="2:4">
      <c r="B239" s="9">
        <v>0.20300000000000001</v>
      </c>
      <c r="C239" s="9">
        <v>-0.22500000000000001</v>
      </c>
      <c r="D239" s="9">
        <v>5.0000000000000001E-3</v>
      </c>
    </row>
    <row r="240" spans="2:4">
      <c r="B240" s="9">
        <v>8.5000000000000006E-2</v>
      </c>
      <c r="C240" s="9">
        <v>-0.151</v>
      </c>
      <c r="D240" s="9">
        <v>0.23699999999999999</v>
      </c>
    </row>
    <row r="241" spans="2:4">
      <c r="B241" s="9">
        <v>-4.5999999999999999E-2</v>
      </c>
      <c r="C241" s="9">
        <v>-0.03</v>
      </c>
      <c r="D241" s="9">
        <v>-4.2000000000000003E-2</v>
      </c>
    </row>
    <row r="242" spans="2:4">
      <c r="B242" s="9">
        <v>-0.216</v>
      </c>
      <c r="C242" s="9">
        <v>1.4E-2</v>
      </c>
      <c r="D242" s="9">
        <v>-0.27600000000000002</v>
      </c>
    </row>
    <row r="243" spans="2:4">
      <c r="B243" s="9">
        <v>-0.21099999999999999</v>
      </c>
      <c r="C243" s="9">
        <v>0.224</v>
      </c>
      <c r="D243" s="9">
        <v>2.3E-2</v>
      </c>
    </row>
    <row r="244" spans="2:4">
      <c r="B244" s="9">
        <v>0.127</v>
      </c>
      <c r="C244" s="9">
        <v>0.26600000000000001</v>
      </c>
      <c r="D244" s="9">
        <v>0.16500000000000001</v>
      </c>
    </row>
    <row r="245" spans="2:4">
      <c r="B245" s="9">
        <v>2.3E-2</v>
      </c>
      <c r="C245" s="9">
        <v>0.10299999999999999</v>
      </c>
      <c r="D245" s="9">
        <v>-0.06</v>
      </c>
    </row>
    <row r="246" spans="2:4">
      <c r="B246" s="9">
        <v>-7.0999999999999994E-2</v>
      </c>
      <c r="C246" s="9">
        <v>2.5999999999999999E-2</v>
      </c>
      <c r="D246" s="9">
        <v>-1.6E-2</v>
      </c>
    </row>
    <row r="247" spans="2:4">
      <c r="B247" s="9">
        <v>-0.16600000000000001</v>
      </c>
      <c r="C247" s="9">
        <v>4.1000000000000002E-2</v>
      </c>
      <c r="D247" s="9">
        <v>0.02</v>
      </c>
    </row>
    <row r="248" spans="2:4">
      <c r="B248" s="9">
        <v>-0.35499999999999998</v>
      </c>
      <c r="C248" s="9">
        <v>-9.1999999999999998E-2</v>
      </c>
      <c r="D248" s="9">
        <v>-0.26400000000000001</v>
      </c>
    </row>
    <row r="249" spans="2:4">
      <c r="B249" s="9">
        <v>-0.27300000000000002</v>
      </c>
      <c r="C249" s="9">
        <v>-1.7999999999999999E-2</v>
      </c>
      <c r="D249" s="9">
        <v>9.9000000000000005E-2</v>
      </c>
    </row>
    <row r="250" spans="2:4">
      <c r="B250" s="9">
        <v>7.0000000000000001E-3</v>
      </c>
      <c r="C250" s="9">
        <v>-0.249</v>
      </c>
      <c r="D250" s="9">
        <v>0.127</v>
      </c>
    </row>
    <row r="251" spans="2:4">
      <c r="B251" s="9">
        <v>0.17100000000000001</v>
      </c>
      <c r="C251" s="9">
        <v>-0.374</v>
      </c>
      <c r="D251" s="9">
        <v>6.8000000000000005E-2</v>
      </c>
    </row>
    <row r="252" spans="2:4">
      <c r="B252" s="9">
        <v>0.30299999999999999</v>
      </c>
      <c r="C252" s="9">
        <v>-0.24</v>
      </c>
      <c r="D252" s="9">
        <v>0.04</v>
      </c>
    </row>
    <row r="253" spans="2:4">
      <c r="B253" s="9">
        <v>0.17899999999999999</v>
      </c>
      <c r="C253" s="9">
        <v>0.217</v>
      </c>
      <c r="D253" s="9">
        <v>-0.189</v>
      </c>
    </row>
    <row r="254" spans="2:4">
      <c r="B254" s="9">
        <v>5.1999999999999998E-2</v>
      </c>
      <c r="C254" s="9">
        <v>0.26200000000000001</v>
      </c>
      <c r="D254" s="9">
        <v>-0.08</v>
      </c>
    </row>
    <row r="255" spans="2:4">
      <c r="B255" s="9">
        <v>2.8000000000000001E-2</v>
      </c>
      <c r="C255" s="9">
        <v>0.224</v>
      </c>
      <c r="D255" s="9">
        <v>0.249</v>
      </c>
    </row>
    <row r="256" spans="2:4">
      <c r="B256" s="9">
        <v>0.06</v>
      </c>
      <c r="C256" s="9">
        <v>0.11700000000000001</v>
      </c>
      <c r="D256" s="9">
        <v>6.8000000000000005E-2</v>
      </c>
    </row>
    <row r="257" spans="2:4">
      <c r="B257" s="9">
        <v>1.7999999999999999E-2</v>
      </c>
      <c r="C257" s="9">
        <v>1.6E-2</v>
      </c>
      <c r="D257" s="9">
        <v>-0.13500000000000001</v>
      </c>
    </row>
    <row r="258" spans="2:4">
      <c r="B258" s="9">
        <v>-8.7999999999999995E-2</v>
      </c>
      <c r="C258" s="9">
        <v>5.0000000000000001E-3</v>
      </c>
      <c r="D258" s="9">
        <v>1.4E-2</v>
      </c>
    </row>
    <row r="259" spans="2:4">
      <c r="B259" s="9">
        <v>-0.14399999999999999</v>
      </c>
      <c r="C259" s="9">
        <v>-8.6999999999999994E-2</v>
      </c>
      <c r="D259" s="9">
        <v>6.0999999999999999E-2</v>
      </c>
    </row>
    <row r="260" spans="2:4">
      <c r="B260" s="9">
        <v>-0.106</v>
      </c>
      <c r="C260" s="9">
        <v>-0.17799999999999999</v>
      </c>
      <c r="D260" s="9">
        <v>-0.157</v>
      </c>
    </row>
    <row r="261" spans="2:4">
      <c r="B261" s="9">
        <v>7.5999999999999998E-2</v>
      </c>
      <c r="C261" s="9">
        <v>-0.22</v>
      </c>
      <c r="D261" s="9">
        <v>0.184</v>
      </c>
    </row>
    <row r="262" spans="2:4">
      <c r="B262" s="9">
        <v>0.19600000000000001</v>
      </c>
      <c r="C262" s="9">
        <v>4.9000000000000002E-2</v>
      </c>
      <c r="D262" s="9">
        <v>8.2000000000000003E-2</v>
      </c>
    </row>
    <row r="263" spans="2:4">
      <c r="B263" s="9">
        <v>0.191</v>
      </c>
      <c r="C263" s="9">
        <v>0.13400000000000001</v>
      </c>
      <c r="D263" s="9">
        <v>-0.32300000000000001</v>
      </c>
    </row>
    <row r="264" spans="2:4">
      <c r="B264" s="9">
        <v>-8.3000000000000004E-2</v>
      </c>
      <c r="C264" s="9">
        <v>0.126</v>
      </c>
      <c r="D264" s="9">
        <v>-0.21099999999999999</v>
      </c>
    </row>
    <row r="265" spans="2:4">
      <c r="B265" s="9">
        <v>4.0000000000000001E-3</v>
      </c>
      <c r="C265" s="9">
        <v>0.13400000000000001</v>
      </c>
      <c r="D265" s="9">
        <v>0.154</v>
      </c>
    </row>
    <row r="266" spans="2:4">
      <c r="B266" s="9">
        <v>-3.6999999999999998E-2</v>
      </c>
      <c r="C266" s="9">
        <v>5.0999999999999997E-2</v>
      </c>
      <c r="D266" s="9">
        <v>4.1000000000000002E-2</v>
      </c>
    </row>
    <row r="267" spans="2:4">
      <c r="B267" s="9">
        <v>0.09</v>
      </c>
      <c r="C267" s="9">
        <v>-4.9000000000000002E-2</v>
      </c>
      <c r="D267" s="9">
        <v>0.28599999999999998</v>
      </c>
    </row>
    <row r="268" spans="2:4">
      <c r="B268" s="9">
        <v>0.31900000000000001</v>
      </c>
      <c r="C268" s="9">
        <v>-0.17699999999999999</v>
      </c>
      <c r="D268" s="9">
        <v>0.105</v>
      </c>
    </row>
    <row r="269" spans="2:4">
      <c r="B269" s="9">
        <v>-6.2E-2</v>
      </c>
      <c r="C269" s="9">
        <v>-0.38800000000000001</v>
      </c>
      <c r="D269" s="9">
        <v>-0.253</v>
      </c>
    </row>
    <row r="270" spans="2:4">
      <c r="B270" s="9">
        <v>-0.21</v>
      </c>
      <c r="C270" s="9">
        <v>8.9999999999999993E-3</v>
      </c>
      <c r="D270" s="9">
        <v>0.18</v>
      </c>
    </row>
    <row r="271" spans="2:4">
      <c r="B271" s="9">
        <v>-0.124</v>
      </c>
      <c r="C271" s="9">
        <v>0.17499999999999999</v>
      </c>
      <c r="D271" s="9">
        <v>-5.8999999999999997E-2</v>
      </c>
    </row>
    <row r="272" spans="2:4">
      <c r="B272" s="9">
        <v>-0.192</v>
      </c>
      <c r="C272" s="9">
        <v>0.106</v>
      </c>
      <c r="D272" s="9">
        <v>-0.34599999999999997</v>
      </c>
    </row>
    <row r="273" spans="2:4">
      <c r="B273" s="9">
        <v>1.2999999999999999E-2</v>
      </c>
      <c r="C273" s="9">
        <v>-0.01</v>
      </c>
      <c r="D273" s="9">
        <v>0.184</v>
      </c>
    </row>
    <row r="274" spans="2:4">
      <c r="B274" s="9">
        <v>1.2999999999999999E-2</v>
      </c>
      <c r="C274" s="9">
        <v>8.1000000000000003E-2</v>
      </c>
      <c r="D274" s="9">
        <v>-0.255</v>
      </c>
    </row>
    <row r="275" spans="2:4">
      <c r="B275" s="9">
        <v>-3.4000000000000002E-2</v>
      </c>
      <c r="C275" s="9">
        <v>4.9000000000000002E-2</v>
      </c>
      <c r="D275" s="9">
        <v>-2.3E-2</v>
      </c>
    </row>
    <row r="276" spans="2:4">
      <c r="B276" s="9">
        <v>-1.7000000000000001E-2</v>
      </c>
      <c r="C276" s="9">
        <v>0.156</v>
      </c>
      <c r="D276" s="9">
        <v>0.36199999999999999</v>
      </c>
    </row>
    <row r="277" spans="2:4">
      <c r="B277" s="9">
        <v>-2.5999999999999999E-2</v>
      </c>
      <c r="C277" s="9">
        <v>-7.0000000000000001E-3</v>
      </c>
      <c r="D277" s="9">
        <v>-0.245</v>
      </c>
    </row>
    <row r="278" spans="2:4">
      <c r="B278" s="9">
        <v>1E-3</v>
      </c>
      <c r="C278" s="9">
        <v>-9.2999999999999999E-2</v>
      </c>
      <c r="D278" s="9">
        <v>6.9000000000000006E-2</v>
      </c>
    </row>
    <row r="279" spans="2:4">
      <c r="B279" s="9">
        <v>0.113</v>
      </c>
      <c r="C279" s="9">
        <v>-0.25900000000000001</v>
      </c>
      <c r="D279" s="9">
        <v>0.40100000000000002</v>
      </c>
    </row>
    <row r="280" spans="2:4">
      <c r="B280" s="9">
        <v>9.7000000000000003E-2</v>
      </c>
      <c r="C280" s="9">
        <v>0.126</v>
      </c>
      <c r="D280" s="9">
        <v>-1.2E-2</v>
      </c>
    </row>
    <row r="281" spans="2:4">
      <c r="B281" s="9">
        <v>-5.1999999999999998E-2</v>
      </c>
      <c r="C281" s="9">
        <v>0.224</v>
      </c>
      <c r="D281" s="9">
        <v>-0.28399999999999997</v>
      </c>
    </row>
    <row r="282" spans="2:4">
      <c r="B282" s="9">
        <v>-0.03</v>
      </c>
      <c r="C282" s="9">
        <v>8.4000000000000005E-2</v>
      </c>
      <c r="D282" s="9">
        <v>0.182</v>
      </c>
    </row>
    <row r="283" spans="2:4">
      <c r="B283" s="9">
        <v>8.0000000000000002E-3</v>
      </c>
      <c r="C283" s="9">
        <v>-0.10199999999999999</v>
      </c>
      <c r="D283" s="9">
        <v>-9.7000000000000003E-2</v>
      </c>
    </row>
    <row r="284" spans="2:4">
      <c r="B284" s="9">
        <v>0.125</v>
      </c>
      <c r="C284" s="9">
        <v>-0.30399999999999999</v>
      </c>
      <c r="D284" s="9">
        <v>-0.20300000000000001</v>
      </c>
    </row>
    <row r="285" spans="2:4">
      <c r="B285" s="9">
        <v>-7.0000000000000001E-3</v>
      </c>
      <c r="C285" s="9">
        <v>-0.17299999999999999</v>
      </c>
      <c r="D285" s="9">
        <v>0.35</v>
      </c>
    </row>
    <row r="286" spans="2:4">
      <c r="B286" s="9">
        <v>-8.5000000000000006E-2</v>
      </c>
      <c r="C286" s="9">
        <v>-3.3000000000000002E-2</v>
      </c>
      <c r="D286" s="9">
        <v>-0.189</v>
      </c>
    </row>
    <row r="287" spans="2:4">
      <c r="B287" s="9">
        <v>-5.6000000000000001E-2</v>
      </c>
      <c r="C287" s="9">
        <v>-6.0000000000000001E-3</v>
      </c>
      <c r="D287" s="9">
        <v>-0.1</v>
      </c>
    </row>
    <row r="288" spans="2:4">
      <c r="B288" s="9">
        <v>-1.6E-2</v>
      </c>
      <c r="C288" s="9">
        <v>0.154</v>
      </c>
      <c r="D288" s="9">
        <v>0.20399999999999999</v>
      </c>
    </row>
    <row r="289" spans="2:4">
      <c r="B289" s="9">
        <v>-1.7000000000000001E-2</v>
      </c>
      <c r="C289" s="9">
        <v>0.249</v>
      </c>
      <c r="D289" s="9">
        <v>-0.189</v>
      </c>
    </row>
    <row r="290" spans="2:4">
      <c r="B290" s="9">
        <v>-2.4E-2</v>
      </c>
      <c r="C290" s="9">
        <v>0.20399999999999999</v>
      </c>
      <c r="D290" s="9">
        <v>-0.01</v>
      </c>
    </row>
    <row r="291" spans="2:4">
      <c r="B291" s="9">
        <v>-8.6999999999999994E-2</v>
      </c>
      <c r="C291" s="9">
        <v>0.14399999999999999</v>
      </c>
      <c r="D291" s="9">
        <v>3.1E-2</v>
      </c>
    </row>
    <row r="292" spans="2:4">
      <c r="B292" s="9">
        <v>9.4E-2</v>
      </c>
      <c r="C292" s="9">
        <v>-6.8000000000000005E-2</v>
      </c>
      <c r="D292" s="9">
        <v>-0.193</v>
      </c>
    </row>
    <row r="293" spans="2:4">
      <c r="B293" s="9">
        <v>7.8E-2</v>
      </c>
      <c r="C293" s="9">
        <v>-0.113</v>
      </c>
      <c r="D293" s="9">
        <v>0.23699999999999999</v>
      </c>
    </row>
    <row r="294" spans="2:4">
      <c r="B294" s="9">
        <v>5.7000000000000002E-2</v>
      </c>
      <c r="C294" s="9">
        <v>-0.41099999999999998</v>
      </c>
      <c r="D294" s="9">
        <v>0.308</v>
      </c>
    </row>
    <row r="295" spans="2:4">
      <c r="B295" s="9">
        <v>-2.9000000000000001E-2</v>
      </c>
      <c r="C295" s="9">
        <v>-0.108</v>
      </c>
      <c r="D295" s="9">
        <v>-0.17100000000000001</v>
      </c>
    </row>
    <row r="296" spans="2:4">
      <c r="B296" s="9">
        <v>-8.0000000000000002E-3</v>
      </c>
      <c r="C296" s="9">
        <v>0.14099999999999999</v>
      </c>
      <c r="D296" s="9">
        <v>-0.42799999999999999</v>
      </c>
    </row>
    <row r="297" spans="2:4">
      <c r="B297" s="9">
        <v>-7.2999999999999995E-2</v>
      </c>
      <c r="C297" s="9">
        <v>5.6000000000000001E-2</v>
      </c>
      <c r="D297" s="9">
        <v>7.4999999999999997E-2</v>
      </c>
    </row>
    <row r="298" spans="2:4">
      <c r="B298" s="9">
        <v>2.5999999999999999E-2</v>
      </c>
      <c r="C298" s="9">
        <v>2.1000000000000001E-2</v>
      </c>
      <c r="D298" s="9">
        <v>0.26400000000000001</v>
      </c>
    </row>
    <row r="299" spans="2:4">
      <c r="B299" s="9">
        <v>-1.7999999999999999E-2</v>
      </c>
      <c r="C299" s="9">
        <v>3.2000000000000001E-2</v>
      </c>
      <c r="D299" s="9">
        <v>0.29099999999999998</v>
      </c>
    </row>
    <row r="300" spans="2:4">
      <c r="B300" s="9">
        <v>4.4999999999999998E-2</v>
      </c>
      <c r="C300" s="9">
        <v>0.28999999999999998</v>
      </c>
      <c r="D300" s="9">
        <v>1.0999999999999999E-2</v>
      </c>
    </row>
    <row r="301" spans="2:4">
      <c r="B301" s="9">
        <v>6.0000000000000001E-3</v>
      </c>
      <c r="C301" s="9">
        <v>0.126</v>
      </c>
      <c r="D301" s="9">
        <v>-0.42099999999999999</v>
      </c>
    </row>
    <row r="302" spans="2:4">
      <c r="B302" s="9">
        <v>-0.155</v>
      </c>
      <c r="C302" s="9">
        <v>-6.9000000000000006E-2</v>
      </c>
      <c r="D302" s="9">
        <v>-0.22800000000000001</v>
      </c>
    </row>
    <row r="303" spans="2:4">
      <c r="B303" s="9">
        <v>-0.158</v>
      </c>
      <c r="C303" s="9">
        <v>-0.32200000000000001</v>
      </c>
      <c r="D303" s="9">
        <v>-4.2000000000000003E-2</v>
      </c>
    </row>
    <row r="304" spans="2:4">
      <c r="B304" s="9">
        <v>-0.26100000000000001</v>
      </c>
      <c r="C304" s="9">
        <v>-0.317</v>
      </c>
      <c r="D304" s="9">
        <v>0.1</v>
      </c>
    </row>
    <row r="305" spans="2:4">
      <c r="B305" s="9">
        <v>-0.32800000000000001</v>
      </c>
      <c r="C305" s="9">
        <v>2.7E-2</v>
      </c>
      <c r="D305" s="9">
        <v>0.54200000000000004</v>
      </c>
    </row>
    <row r="306" spans="2:4">
      <c r="B306" s="9">
        <v>-0.11799999999999999</v>
      </c>
      <c r="C306" s="9">
        <v>8.6999999999999994E-2</v>
      </c>
      <c r="D306" s="9">
        <v>0.125</v>
      </c>
    </row>
    <row r="307" spans="2:4">
      <c r="B307" s="9">
        <v>0.09</v>
      </c>
      <c r="C307" s="9">
        <v>8.2000000000000003E-2</v>
      </c>
      <c r="D307" s="9">
        <v>-0.308</v>
      </c>
    </row>
    <row r="308" spans="2:4">
      <c r="B308" s="9">
        <v>0.25</v>
      </c>
      <c r="C308" s="9">
        <v>0.23799999999999999</v>
      </c>
      <c r="D308" s="9">
        <v>-0.26200000000000001</v>
      </c>
    </row>
    <row r="309" spans="2:4">
      <c r="B309" s="9">
        <v>-7.1999999999999995E-2</v>
      </c>
      <c r="C309" s="9">
        <v>0.13300000000000001</v>
      </c>
      <c r="D309" s="9">
        <v>0.20399999999999999</v>
      </c>
    </row>
    <row r="310" spans="2:4">
      <c r="B310" s="9">
        <v>0.19500000000000001</v>
      </c>
      <c r="C310" s="9">
        <v>0.16700000000000001</v>
      </c>
      <c r="D310" s="9">
        <v>-0.17299999999999999</v>
      </c>
    </row>
    <row r="311" spans="2:4">
      <c r="B311" s="9">
        <v>0.29199999999999998</v>
      </c>
      <c r="C311" s="9">
        <v>0.03</v>
      </c>
      <c r="D311" s="9">
        <v>-4.2999999999999997E-2</v>
      </c>
    </row>
    <row r="312" spans="2:4">
      <c r="B312" s="9">
        <v>0.114</v>
      </c>
      <c r="C312" s="9">
        <v>-0.13900000000000001</v>
      </c>
      <c r="D312" s="9">
        <v>0.111</v>
      </c>
    </row>
    <row r="313" spans="2:4">
      <c r="B313" s="9">
        <v>0.23400000000000001</v>
      </c>
      <c r="C313" s="9">
        <v>-0.13200000000000001</v>
      </c>
      <c r="D313" s="9">
        <v>-0.224</v>
      </c>
    </row>
    <row r="314" spans="2:4">
      <c r="B314" s="9">
        <v>0.104</v>
      </c>
      <c r="C314" s="9">
        <v>-0.30299999999999999</v>
      </c>
      <c r="D314" s="9">
        <v>0.60599999999999998</v>
      </c>
    </row>
    <row r="315" spans="2:4">
      <c r="B315" s="9">
        <v>0.13200000000000001</v>
      </c>
      <c r="C315" s="9">
        <v>-0.254</v>
      </c>
      <c r="D315" s="9">
        <v>0.157</v>
      </c>
    </row>
    <row r="316" spans="2:4">
      <c r="B316" s="9">
        <v>3.9E-2</v>
      </c>
      <c r="C316" s="9">
        <v>-0.151</v>
      </c>
      <c r="D316" s="9">
        <v>-0.26400000000000001</v>
      </c>
    </row>
    <row r="317" spans="2:4">
      <c r="B317" s="9">
        <v>3.4000000000000002E-2</v>
      </c>
      <c r="C317" s="9">
        <v>0.13200000000000001</v>
      </c>
      <c r="D317" s="9">
        <v>-1.0999999999999999E-2</v>
      </c>
    </row>
    <row r="318" spans="2:4">
      <c r="B318" s="9">
        <v>-3.6999999999999998E-2</v>
      </c>
      <c r="C318" s="9">
        <v>0.29399999999999998</v>
      </c>
      <c r="D318" s="9">
        <v>-0.34</v>
      </c>
    </row>
    <row r="319" spans="2:4">
      <c r="B319" s="9">
        <v>-0.121</v>
      </c>
      <c r="C319" s="9">
        <v>0.26700000000000002</v>
      </c>
      <c r="D319" s="9">
        <v>-0.48299999999999998</v>
      </c>
    </row>
    <row r="320" spans="2:4">
      <c r="B320" s="9">
        <v>-0.14699999999999999</v>
      </c>
      <c r="C320" s="9">
        <v>-0.11899999999999999</v>
      </c>
      <c r="D320" s="9">
        <v>9.5000000000000001E-2</v>
      </c>
    </row>
    <row r="321" spans="2:4">
      <c r="B321" s="9">
        <v>-0.11600000000000001</v>
      </c>
      <c r="C321" s="9">
        <v>1.2999999999999999E-2</v>
      </c>
      <c r="D321" s="9">
        <v>0.60199999999999998</v>
      </c>
    </row>
    <row r="322" spans="2:4">
      <c r="B322" s="9">
        <v>-0.16</v>
      </c>
      <c r="C322" s="9">
        <v>-0.105</v>
      </c>
      <c r="D322" s="9">
        <v>0.19700000000000001</v>
      </c>
    </row>
    <row r="323" spans="2:4">
      <c r="B323" s="9">
        <v>-7.2999999999999995E-2</v>
      </c>
      <c r="C323" s="9">
        <v>-0.16700000000000001</v>
      </c>
      <c r="D323" s="9">
        <v>9.5000000000000001E-2</v>
      </c>
    </row>
    <row r="324" spans="2:4">
      <c r="B324" s="9">
        <v>2.5000000000000001E-2</v>
      </c>
      <c r="C324" s="9">
        <v>5.0999999999999997E-2</v>
      </c>
      <c r="D324" s="9">
        <v>-0.29799999999999999</v>
      </c>
    </row>
    <row r="325" spans="2:4">
      <c r="B325" s="9">
        <v>3.2000000000000001E-2</v>
      </c>
      <c r="C325" s="9">
        <v>0.23300000000000001</v>
      </c>
      <c r="D325" s="9">
        <v>-0.48099999999999998</v>
      </c>
    </row>
    <row r="326" spans="2:4">
      <c r="B326" s="9">
        <v>0.04</v>
      </c>
      <c r="C326" s="9">
        <v>0.158</v>
      </c>
      <c r="D326" s="9">
        <v>0.56999999999999995</v>
      </c>
    </row>
    <row r="327" spans="2:4">
      <c r="B327" s="9">
        <v>1E-3</v>
      </c>
      <c r="C327" s="9">
        <v>-8.9999999999999993E-3</v>
      </c>
      <c r="D327" s="9">
        <v>0.184</v>
      </c>
    </row>
    <row r="328" spans="2:4">
      <c r="B328" s="9">
        <v>7.0000000000000007E-2</v>
      </c>
      <c r="C328" s="9">
        <v>7.2999999999999995E-2</v>
      </c>
      <c r="D328" s="9">
        <v>-0.30399999999999999</v>
      </c>
    </row>
    <row r="329" spans="2:4">
      <c r="B329" s="9">
        <v>-6.0000000000000001E-3</v>
      </c>
      <c r="C329" s="9">
        <v>6.0999999999999999E-2</v>
      </c>
      <c r="D329" s="9">
        <v>-0.14399999999999999</v>
      </c>
    </row>
    <row r="330" spans="2:4">
      <c r="B330" s="9">
        <v>0.128</v>
      </c>
      <c r="C330" s="9">
        <v>-0.17599999999999999</v>
      </c>
      <c r="D330" s="9">
        <v>-0.16400000000000001</v>
      </c>
    </row>
    <row r="331" spans="2:4">
      <c r="B331" s="9">
        <v>0.10100000000000001</v>
      </c>
      <c r="C331" s="9">
        <v>-0.371</v>
      </c>
      <c r="D331" s="9">
        <v>-9.1999999999999998E-2</v>
      </c>
    </row>
    <row r="332" spans="2:4">
      <c r="B332" s="9">
        <v>3.4000000000000002E-2</v>
      </c>
      <c r="C332" s="9">
        <v>-0.18099999999999999</v>
      </c>
      <c r="D332" s="9">
        <v>0.63300000000000001</v>
      </c>
    </row>
    <row r="333" spans="2:4">
      <c r="B333" s="9">
        <v>-5.1999999999999998E-2</v>
      </c>
      <c r="C333" s="9">
        <v>0.20399999999999999</v>
      </c>
      <c r="D333" s="9">
        <v>0.40899999999999997</v>
      </c>
    </row>
    <row r="334" spans="2:4">
      <c r="B334" s="9">
        <v>-0.122</v>
      </c>
      <c r="C334" s="9">
        <v>0.22900000000000001</v>
      </c>
      <c r="D334" s="9">
        <v>-0.13300000000000001</v>
      </c>
    </row>
    <row r="335" spans="2:4">
      <c r="B335" s="9">
        <v>-0.156</v>
      </c>
      <c r="C335" s="9">
        <v>0.151</v>
      </c>
      <c r="D335" s="9">
        <v>-0.39400000000000002</v>
      </c>
    </row>
    <row r="336" spans="2:4">
      <c r="B336" s="9">
        <v>-0.16</v>
      </c>
      <c r="C336" s="9">
        <v>0.252</v>
      </c>
      <c r="D336" s="9">
        <v>-0.51700000000000002</v>
      </c>
    </row>
    <row r="337" spans="2:4">
      <c r="B337" s="9">
        <v>2.7E-2</v>
      </c>
      <c r="C337" s="9">
        <v>4.7E-2</v>
      </c>
      <c r="D337" s="9">
        <v>-0.68600000000000005</v>
      </c>
    </row>
    <row r="338" spans="2:4">
      <c r="B338" s="9">
        <v>0.158</v>
      </c>
      <c r="C338" s="9">
        <v>-0.23699999999999999</v>
      </c>
      <c r="D338" s="9">
        <v>0.50600000000000001</v>
      </c>
    </row>
    <row r="339" spans="2:4">
      <c r="B339" s="9">
        <v>0.182</v>
      </c>
      <c r="C339" s="9">
        <v>-0.41799999999999998</v>
      </c>
      <c r="D339" s="9">
        <v>0.38300000000000001</v>
      </c>
    </row>
    <row r="340" spans="2:4">
      <c r="B340" s="9">
        <v>0.109</v>
      </c>
      <c r="C340" s="9">
        <v>-0.36399999999999999</v>
      </c>
      <c r="D340" s="9">
        <v>0.106</v>
      </c>
    </row>
    <row r="341" spans="2:4">
      <c r="B341" s="9">
        <v>-7.0000000000000007E-2</v>
      </c>
      <c r="C341" s="9">
        <v>3.5999999999999997E-2</v>
      </c>
      <c r="D341" s="9">
        <v>0.443</v>
      </c>
    </row>
    <row r="342" spans="2:4">
      <c r="B342" s="9">
        <v>-5.5E-2</v>
      </c>
      <c r="C342" s="9">
        <v>0.28999999999999998</v>
      </c>
      <c r="D342" s="9">
        <v>-0.14099999999999999</v>
      </c>
    </row>
    <row r="343" spans="2:4">
      <c r="B343" s="9">
        <v>1.2999999999999999E-2</v>
      </c>
      <c r="C343" s="9">
        <v>0.34200000000000003</v>
      </c>
      <c r="D343" s="9">
        <v>-0.47099999999999997</v>
      </c>
    </row>
    <row r="344" spans="2:4">
      <c r="B344" s="9">
        <v>0.152</v>
      </c>
      <c r="C344" s="9">
        <v>0.25</v>
      </c>
      <c r="D344" s="9">
        <v>-0.11600000000000001</v>
      </c>
    </row>
    <row r="345" spans="2:4">
      <c r="B345" s="9">
        <v>-6.0000000000000001E-3</v>
      </c>
      <c r="C345" s="9">
        <v>6.6000000000000003E-2</v>
      </c>
      <c r="D345" s="9">
        <v>9.7000000000000003E-2</v>
      </c>
    </row>
    <row r="346" spans="2:4">
      <c r="B346" s="9">
        <v>4.2000000000000003E-2</v>
      </c>
      <c r="C346" s="9">
        <v>-0.26200000000000001</v>
      </c>
      <c r="D346" s="9">
        <v>0.29699999999999999</v>
      </c>
    </row>
    <row r="347" spans="2:4">
      <c r="B347" s="9">
        <v>-9.0999999999999998E-2</v>
      </c>
      <c r="C347" s="9">
        <v>-0.378</v>
      </c>
      <c r="D347" s="9">
        <v>0.59699999999999998</v>
      </c>
    </row>
    <row r="348" spans="2:4">
      <c r="B348" s="9">
        <v>-5.6000000000000001E-2</v>
      </c>
      <c r="C348" s="9">
        <v>-0.45600000000000002</v>
      </c>
      <c r="D348" s="9">
        <v>6.0000000000000001E-3</v>
      </c>
    </row>
    <row r="349" spans="2:4">
      <c r="B349" s="9">
        <v>-7.8E-2</v>
      </c>
      <c r="C349" s="9">
        <v>-0.106</v>
      </c>
      <c r="D349" s="9">
        <v>-0.41499999999999998</v>
      </c>
    </row>
    <row r="350" spans="2:4">
      <c r="B350" s="9">
        <v>-0.03</v>
      </c>
      <c r="C350" s="9">
        <v>0.33900000000000002</v>
      </c>
      <c r="D350" s="9">
        <v>-0.61199999999999999</v>
      </c>
    </row>
    <row r="351" spans="2:4">
      <c r="B351" s="9">
        <v>3.2000000000000001E-2</v>
      </c>
      <c r="C351" s="9">
        <v>0.27800000000000002</v>
      </c>
      <c r="D351" s="9">
        <v>-0.80900000000000005</v>
      </c>
    </row>
    <row r="352" spans="2:4">
      <c r="B352" s="9">
        <v>-0.13100000000000001</v>
      </c>
      <c r="C352" s="9">
        <v>0.36599999999999999</v>
      </c>
      <c r="D352" s="9">
        <v>0.35399999999999998</v>
      </c>
    </row>
    <row r="353" spans="2:4">
      <c r="B353" s="9">
        <v>-0.09</v>
      </c>
      <c r="C353" s="9">
        <v>0.38600000000000001</v>
      </c>
      <c r="D353" s="9">
        <v>1.034</v>
      </c>
    </row>
    <row r="354" spans="2:4">
      <c r="B354" s="9">
        <v>2.1000000000000001E-2</v>
      </c>
      <c r="C354" s="9">
        <v>-8.9999999999999993E-3</v>
      </c>
      <c r="D354" s="9">
        <v>0.38700000000000001</v>
      </c>
    </row>
    <row r="355" spans="2:4">
      <c r="B355" s="9">
        <v>-2.5999999999999999E-2</v>
      </c>
      <c r="C355" s="9">
        <v>-0.38</v>
      </c>
      <c r="D355" s="9">
        <v>-0.113</v>
      </c>
    </row>
    <row r="356" spans="2:4">
      <c r="B356" s="9">
        <v>9.9000000000000005E-2</v>
      </c>
      <c r="C356" s="9">
        <v>-0.434</v>
      </c>
      <c r="D356" s="9">
        <v>-0.47599999999999998</v>
      </c>
    </row>
    <row r="357" spans="2:4">
      <c r="B357" s="9">
        <v>3.2000000000000001E-2</v>
      </c>
      <c r="C357" s="9">
        <v>-0.56999999999999995</v>
      </c>
      <c r="D357" s="9">
        <v>-0.58699999999999997</v>
      </c>
    </row>
    <row r="358" spans="2:4">
      <c r="B358" s="9">
        <v>1.7000000000000001E-2</v>
      </c>
      <c r="C358" s="9">
        <v>4.4999999999999998E-2</v>
      </c>
      <c r="D358" s="9">
        <v>-6.9000000000000006E-2</v>
      </c>
    </row>
    <row r="359" spans="2:4">
      <c r="B359" s="9">
        <v>5.0999999999999997E-2</v>
      </c>
      <c r="C359" s="9">
        <v>0.33400000000000002</v>
      </c>
      <c r="D359" s="9">
        <v>0.71199999999999997</v>
      </c>
    </row>
    <row r="360" spans="2:4">
      <c r="B360" s="9">
        <v>-1.7999999999999999E-2</v>
      </c>
      <c r="C360" s="9">
        <v>0.33400000000000002</v>
      </c>
      <c r="D360" s="9">
        <v>0.32700000000000001</v>
      </c>
    </row>
    <row r="361" spans="2:4">
      <c r="B361" s="9">
        <v>-4.9000000000000002E-2</v>
      </c>
      <c r="C361" s="9">
        <v>0.378</v>
      </c>
      <c r="D361" s="9">
        <v>-6.9000000000000006E-2</v>
      </c>
    </row>
    <row r="362" spans="2:4">
      <c r="B362" s="9">
        <v>4.7E-2</v>
      </c>
      <c r="C362" s="9">
        <v>0.185</v>
      </c>
      <c r="D362" s="9">
        <v>-2.4E-2</v>
      </c>
    </row>
    <row r="363" spans="2:4">
      <c r="B363" s="9">
        <v>9.9000000000000005E-2</v>
      </c>
      <c r="C363" s="9">
        <v>-5.0000000000000001E-3</v>
      </c>
      <c r="D363" s="9">
        <v>-0.44500000000000001</v>
      </c>
    </row>
    <row r="364" spans="2:4">
      <c r="B364" s="9">
        <v>-2.7E-2</v>
      </c>
      <c r="C364" s="9">
        <v>-5.8000000000000003E-2</v>
      </c>
      <c r="D364" s="9">
        <v>-0.433</v>
      </c>
    </row>
    <row r="365" spans="2:4">
      <c r="B365" s="9">
        <v>-4.5999999999999999E-2</v>
      </c>
      <c r="C365" s="9">
        <v>-0.156</v>
      </c>
      <c r="D365" s="9">
        <v>0.34699999999999998</v>
      </c>
    </row>
    <row r="366" spans="2:4">
      <c r="B366" s="9">
        <v>-6.0999999999999999E-2</v>
      </c>
      <c r="C366" s="9">
        <v>-0.40699999999999997</v>
      </c>
      <c r="D366" s="9">
        <v>-7.6999999999999999E-2</v>
      </c>
    </row>
    <row r="367" spans="2:4">
      <c r="B367" s="9">
        <v>1.4E-2</v>
      </c>
      <c r="C367" s="9">
        <v>-0.27200000000000002</v>
      </c>
      <c r="D367" s="9">
        <v>0.56200000000000006</v>
      </c>
    </row>
    <row r="368" spans="2:4">
      <c r="B368" s="9">
        <v>6.6000000000000003E-2</v>
      </c>
      <c r="C368" s="9">
        <v>-3.6999999999999998E-2</v>
      </c>
      <c r="D368" s="9">
        <v>0.51500000000000001</v>
      </c>
    </row>
    <row r="369" spans="2:4">
      <c r="B369" s="9">
        <v>5.3999999999999999E-2</v>
      </c>
      <c r="C369" s="9">
        <v>0.28399999999999997</v>
      </c>
      <c r="D369" s="9">
        <v>-0.249</v>
      </c>
    </row>
    <row r="370" spans="2:4">
      <c r="B370" s="9">
        <v>-1.2999999999999999E-2</v>
      </c>
      <c r="C370" s="9">
        <v>0.251</v>
      </c>
      <c r="D370" s="9">
        <v>-0.31</v>
      </c>
    </row>
    <row r="371" spans="2:4">
      <c r="B371" s="9">
        <v>7.0000000000000001E-3</v>
      </c>
      <c r="C371" s="9">
        <v>0.20799999999999999</v>
      </c>
      <c r="D371" s="9">
        <v>-0.55300000000000005</v>
      </c>
    </row>
    <row r="372" spans="2:4">
      <c r="B372" s="9">
        <v>1.4E-2</v>
      </c>
      <c r="C372" s="9">
        <v>0.152</v>
      </c>
      <c r="D372" s="9">
        <v>-0.65300000000000002</v>
      </c>
    </row>
    <row r="373" spans="2:4">
      <c r="B373" s="9">
        <v>1E-3</v>
      </c>
      <c r="C373" s="9">
        <v>-0.13200000000000001</v>
      </c>
      <c r="D373" s="9">
        <v>0.46100000000000002</v>
      </c>
    </row>
    <row r="374" spans="2:4">
      <c r="B374" s="9">
        <v>-2.9000000000000001E-2</v>
      </c>
      <c r="C374" s="9">
        <v>-0.26700000000000002</v>
      </c>
      <c r="D374" s="9">
        <v>0.48799999999999999</v>
      </c>
    </row>
    <row r="375" spans="2:4">
      <c r="B375" s="9">
        <v>5.5E-2</v>
      </c>
      <c r="C375" s="9">
        <v>-0.316</v>
      </c>
      <c r="D375" s="9">
        <v>0.34200000000000003</v>
      </c>
    </row>
    <row r="376" spans="2:4">
      <c r="B376" s="9">
        <v>-1.0999999999999999E-2</v>
      </c>
      <c r="C376" s="9">
        <v>-0.24399999999999999</v>
      </c>
      <c r="D376" s="9">
        <v>0.24</v>
      </c>
    </row>
    <row r="377" spans="2:4">
      <c r="B377" s="9">
        <v>3.0000000000000001E-3</v>
      </c>
      <c r="C377" s="9">
        <v>-1.4999999999999999E-2</v>
      </c>
      <c r="D377" s="9">
        <v>-3.9E-2</v>
      </c>
    </row>
    <row r="378" spans="2:4">
      <c r="B378" s="9">
        <v>-6.3E-2</v>
      </c>
      <c r="C378" s="9">
        <v>0.33100000000000002</v>
      </c>
      <c r="D378" s="9">
        <v>-0.31</v>
      </c>
    </row>
    <row r="379" spans="2:4">
      <c r="B379" s="9">
        <v>-0.21</v>
      </c>
      <c r="C379" s="9">
        <v>0.44600000000000001</v>
      </c>
    </row>
    <row r="380" spans="2:4">
      <c r="B380" s="9">
        <v>-0.28999999999999998</v>
      </c>
      <c r="C380" s="9">
        <v>0.254</v>
      </c>
    </row>
    <row r="381" spans="2:4">
      <c r="B381" s="9">
        <v>-0.316</v>
      </c>
      <c r="C381" s="9">
        <v>-6.4000000000000001E-2</v>
      </c>
    </row>
    <row r="382" spans="2:4">
      <c r="B382" s="9">
        <v>-0.20899999999999999</v>
      </c>
      <c r="C382" s="9">
        <v>-0.26600000000000001</v>
      </c>
    </row>
    <row r="383" spans="2:4">
      <c r="B383" s="9">
        <v>-3.3000000000000002E-2</v>
      </c>
      <c r="C383" s="9">
        <v>-0.29799999999999999</v>
      </c>
    </row>
    <row r="384" spans="2:4">
      <c r="B384" s="9">
        <v>7.3999999999999996E-2</v>
      </c>
      <c r="C384" s="9">
        <v>-0.14099999999999999</v>
      </c>
    </row>
    <row r="385" spans="2:3">
      <c r="B385" s="9">
        <v>0.27400000000000002</v>
      </c>
      <c r="C385" s="9">
        <v>-5.3999999999999999E-2</v>
      </c>
    </row>
    <row r="386" spans="2:3">
      <c r="B386" s="9">
        <v>0.248</v>
      </c>
      <c r="C386" s="9">
        <v>4.0000000000000001E-3</v>
      </c>
    </row>
    <row r="387" spans="2:3">
      <c r="B387" s="9">
        <v>0.121</v>
      </c>
      <c r="C387" s="9">
        <v>0.27200000000000002</v>
      </c>
    </row>
    <row r="388" spans="2:3">
      <c r="B388" s="9">
        <v>7.3999999999999996E-2</v>
      </c>
      <c r="C388" s="9">
        <v>0.26200000000000001</v>
      </c>
    </row>
    <row r="389" spans="2:3">
      <c r="C389" s="9">
        <v>0.11</v>
      </c>
    </row>
    <row r="390" spans="2:3">
      <c r="C390" s="9">
        <v>-7.4999999999999997E-2</v>
      </c>
    </row>
    <row r="391" spans="2:3">
      <c r="C391" s="9">
        <v>-0.23599999999999999</v>
      </c>
    </row>
    <row r="392" spans="2:3">
      <c r="C392" s="9">
        <v>-0.126</v>
      </c>
    </row>
    <row r="393" spans="2:3">
      <c r="C393" s="9">
        <v>-0.37</v>
      </c>
    </row>
    <row r="394" spans="2:3">
      <c r="C394" s="9">
        <v>0.124</v>
      </c>
    </row>
    <row r="395" spans="2:3">
      <c r="C395" s="9">
        <v>0.32400000000000001</v>
      </c>
    </row>
    <row r="396" spans="2:3">
      <c r="C396" s="9">
        <v>0.159</v>
      </c>
    </row>
    <row r="397" spans="2:3">
      <c r="C397" s="9">
        <v>0.107</v>
      </c>
    </row>
    <row r="398" spans="2:3">
      <c r="C398" s="9">
        <v>1.7000000000000001E-2</v>
      </c>
    </row>
    <row r="399" spans="2:3">
      <c r="C399" s="9">
        <v>-4.8000000000000001E-2</v>
      </c>
    </row>
    <row r="400" spans="2:3">
      <c r="C400" s="9">
        <v>-0.19900000000000001</v>
      </c>
    </row>
    <row r="401" spans="3:3">
      <c r="C401" s="9">
        <v>-0.43</v>
      </c>
    </row>
    <row r="402" spans="3:3">
      <c r="C402" s="9">
        <v>-0.41499999999999998</v>
      </c>
    </row>
    <row r="403" spans="3:3">
      <c r="C403" s="9">
        <v>0.254</v>
      </c>
    </row>
    <row r="404" spans="3:3">
      <c r="C404" s="9">
        <v>0.42599999999999999</v>
      </c>
    </row>
    <row r="405" spans="3:3">
      <c r="C405" s="9">
        <v>0.40500000000000003</v>
      </c>
    </row>
    <row r="406" spans="3:3">
      <c r="C406" s="9">
        <v>0.245</v>
      </c>
    </row>
    <row r="407" spans="3:3">
      <c r="C407" s="9">
        <v>-0.06</v>
      </c>
    </row>
    <row r="408" spans="3:3">
      <c r="C408" s="9">
        <v>1.9E-2</v>
      </c>
    </row>
    <row r="409" spans="3:3">
      <c r="C409" s="9">
        <v>-0.03</v>
      </c>
    </row>
    <row r="410" spans="3:3">
      <c r="C410" s="9">
        <v>-0.21</v>
      </c>
    </row>
    <row r="411" spans="3:3">
      <c r="C411" s="9">
        <v>-0.17899999999999999</v>
      </c>
    </row>
    <row r="412" spans="3:3">
      <c r="C412" s="9">
        <v>-0.29499999999999998</v>
      </c>
    </row>
    <row r="413" spans="3:3">
      <c r="C413" s="9">
        <v>-0.22900000000000001</v>
      </c>
    </row>
    <row r="414" spans="3:3">
      <c r="C414" s="9">
        <v>-7.6999999999999999E-2</v>
      </c>
    </row>
    <row r="415" spans="3:3">
      <c r="C415" s="9">
        <v>0.221</v>
      </c>
    </row>
    <row r="416" spans="3:3">
      <c r="C416" s="9">
        <v>0.17499999999999999</v>
      </c>
    </row>
    <row r="417" spans="3:3">
      <c r="C417" s="9">
        <v>2.3E-2</v>
      </c>
    </row>
    <row r="418" spans="3:3">
      <c r="C418" s="9">
        <v>-8.9999999999999993E-3</v>
      </c>
    </row>
    <row r="419" spans="3:3">
      <c r="C419" s="9">
        <v>0.154</v>
      </c>
    </row>
    <row r="420" spans="3:3">
      <c r="C420" s="9">
        <v>0.11</v>
      </c>
    </row>
    <row r="421" spans="3:3">
      <c r="C421" s="9">
        <v>0.13400000000000001</v>
      </c>
    </row>
    <row r="422" spans="3:3">
      <c r="C422" s="9">
        <v>5.8000000000000003E-2</v>
      </c>
    </row>
    <row r="423" spans="3:3">
      <c r="C423" s="9">
        <v>-4.5999999999999999E-2</v>
      </c>
    </row>
    <row r="424" spans="3:3">
      <c r="C424" s="9">
        <v>4.2000000000000003E-2</v>
      </c>
    </row>
    <row r="425" spans="3:3">
      <c r="C425" s="9">
        <v>3.5999999999999997E-2</v>
      </c>
    </row>
    <row r="426" spans="3:3">
      <c r="C426" s="9">
        <v>-0.13100000000000001</v>
      </c>
    </row>
    <row r="427" spans="3:3">
      <c r="C427" s="9">
        <v>-6.8000000000000005E-2</v>
      </c>
    </row>
    <row r="428" spans="3:3">
      <c r="C428" s="9">
        <v>-0.308</v>
      </c>
    </row>
    <row r="429" spans="3:3">
      <c r="C429" s="9">
        <v>-0.17499999999999999</v>
      </c>
    </row>
    <row r="430" spans="3:3">
      <c r="C430" s="9">
        <v>-5.0999999999999997E-2</v>
      </c>
    </row>
    <row r="431" spans="3:3">
      <c r="C431" s="9">
        <v>0.157</v>
      </c>
    </row>
    <row r="432" spans="3:3">
      <c r="C432" s="9">
        <v>0.316</v>
      </c>
    </row>
    <row r="433" spans="3:3">
      <c r="C433" s="9">
        <v>1.7999999999999999E-2</v>
      </c>
    </row>
    <row r="434" spans="3:3">
      <c r="C434" s="9">
        <v>-0.21299999999999999</v>
      </c>
    </row>
    <row r="435" spans="3:3">
      <c r="C435" s="9">
        <v>-0.16500000000000001</v>
      </c>
    </row>
    <row r="436" spans="3:3">
      <c r="C436" s="9">
        <v>-0.16400000000000001</v>
      </c>
    </row>
    <row r="437" spans="3:3">
      <c r="C437" s="9">
        <v>-6.2E-2</v>
      </c>
    </row>
    <row r="438" spans="3:3">
      <c r="C438" s="9">
        <v>0.16600000000000001</v>
      </c>
    </row>
    <row r="439" spans="3:3">
      <c r="C439" s="9">
        <v>0.29599999999999999</v>
      </c>
    </row>
    <row r="440" spans="3:3">
      <c r="C440" s="9">
        <v>0.496</v>
      </c>
    </row>
    <row r="441" spans="3:3">
      <c r="C441" s="9">
        <v>0.317</v>
      </c>
    </row>
    <row r="442" spans="3:3">
      <c r="C442" s="9">
        <v>-0.14699999999999999</v>
      </c>
    </row>
    <row r="443" spans="3:3">
      <c r="C443" s="9">
        <v>-0.22</v>
      </c>
    </row>
    <row r="444" spans="3:3">
      <c r="C444" s="9">
        <v>-0.193</v>
      </c>
    </row>
    <row r="445" spans="3:3">
      <c r="C445" s="9">
        <v>-0.14599999999999999</v>
      </c>
    </row>
    <row r="446" spans="3:3">
      <c r="C446" s="9">
        <v>-0.17299999999999999</v>
      </c>
    </row>
    <row r="447" spans="3:3">
      <c r="C447" s="9">
        <v>-0.29099999999999998</v>
      </c>
    </row>
    <row r="448" spans="3:3">
      <c r="C448" s="9">
        <v>-0.14599999999999999</v>
      </c>
    </row>
    <row r="449" spans="3:3">
      <c r="C449" s="9">
        <v>0.17100000000000001</v>
      </c>
    </row>
    <row r="450" spans="3:3">
      <c r="C450" s="9">
        <v>0.372</v>
      </c>
    </row>
    <row r="451" spans="3:3">
      <c r="C451" s="9">
        <v>0.23100000000000001</v>
      </c>
    </row>
    <row r="452" spans="3:3">
      <c r="C452" s="9">
        <v>0.11799999999999999</v>
      </c>
    </row>
    <row r="453" spans="3:3">
      <c r="C453" s="9">
        <v>-0.19400000000000001</v>
      </c>
    </row>
    <row r="454" spans="3:3">
      <c r="C454" s="9">
        <v>-0.251</v>
      </c>
    </row>
    <row r="455" spans="3:3">
      <c r="C455" s="9">
        <v>-1.4999999999999999E-2</v>
      </c>
    </row>
    <row r="456" spans="3:3">
      <c r="C456" s="9">
        <v>0.15</v>
      </c>
    </row>
    <row r="457" spans="3:3">
      <c r="C457" s="9">
        <v>-5.5E-2</v>
      </c>
    </row>
    <row r="458" spans="3:3">
      <c r="C458" s="9">
        <v>-0.19</v>
      </c>
    </row>
    <row r="459" spans="3:3">
      <c r="C459" s="9">
        <v>9.6000000000000002E-2</v>
      </c>
    </row>
    <row r="460" spans="3:3">
      <c r="C460" s="9">
        <v>0.307</v>
      </c>
    </row>
    <row r="461" spans="3:3">
      <c r="C461" s="9">
        <v>7.0000000000000007E-2</v>
      </c>
    </row>
    <row r="462" spans="3:3">
      <c r="C462" s="9">
        <v>-0.28100000000000003</v>
      </c>
    </row>
    <row r="463" spans="3:3">
      <c r="C463" s="9">
        <v>-0.65</v>
      </c>
    </row>
    <row r="464" spans="3:3">
      <c r="C464" s="9">
        <v>-0.115</v>
      </c>
    </row>
    <row r="465" spans="3:3">
      <c r="C465" s="9">
        <v>0.49299999999999999</v>
      </c>
    </row>
    <row r="466" spans="3:3">
      <c r="C466" s="9">
        <v>0.46400000000000002</v>
      </c>
    </row>
    <row r="467" spans="3:3">
      <c r="C467" s="9">
        <v>0.28399999999999997</v>
      </c>
    </row>
    <row r="468" spans="3:3">
      <c r="C468" s="9">
        <v>9.4E-2</v>
      </c>
    </row>
    <row r="469" spans="3:3">
      <c r="C469" s="9">
        <v>-3.9E-2</v>
      </c>
    </row>
    <row r="470" spans="3:3">
      <c r="C470" s="9">
        <v>-9.2999999999999999E-2</v>
      </c>
    </row>
    <row r="471" spans="3:3">
      <c r="C471" s="9">
        <v>-0.25900000000000001</v>
      </c>
    </row>
    <row r="472" spans="3:3">
      <c r="C472" s="9">
        <v>-0.374</v>
      </c>
    </row>
    <row r="473" spans="3:3">
      <c r="C473" s="9">
        <v>-3.4000000000000002E-2</v>
      </c>
    </row>
    <row r="474" spans="3:3">
      <c r="C474" s="9">
        <v>0.16800000000000001</v>
      </c>
    </row>
    <row r="475" spans="3:3">
      <c r="C475" s="9">
        <v>0.23200000000000001</v>
      </c>
    </row>
    <row r="476" spans="3:3">
      <c r="C476" s="9">
        <v>0.127</v>
      </c>
    </row>
    <row r="477" spans="3:3">
      <c r="C477" s="9">
        <v>-2.1000000000000001E-2</v>
      </c>
    </row>
    <row r="478" spans="3:3">
      <c r="C478" s="9">
        <v>-3.5000000000000003E-2</v>
      </c>
    </row>
    <row r="479" spans="3:3">
      <c r="C479" s="9">
        <v>-0.02</v>
      </c>
    </row>
    <row r="480" spans="3:3">
      <c r="C480" s="9">
        <v>-7.4999999999999997E-2</v>
      </c>
    </row>
    <row r="481" spans="3:3">
      <c r="C481" s="9">
        <v>-0.23400000000000001</v>
      </c>
    </row>
    <row r="482" spans="3:3">
      <c r="C482" s="9">
        <v>-0.45200000000000001</v>
      </c>
    </row>
    <row r="483" spans="3:3">
      <c r="C483" s="9">
        <v>-0.44400000000000001</v>
      </c>
    </row>
    <row r="484" spans="3:3">
      <c r="C484" s="9">
        <v>6.9000000000000006E-2</v>
      </c>
    </row>
    <row r="485" spans="3:3">
      <c r="C485" s="9">
        <v>0.40899999999999997</v>
      </c>
    </row>
    <row r="486" spans="3:3">
      <c r="C486" s="9">
        <v>0.47199999999999998</v>
      </c>
    </row>
    <row r="487" spans="3:3">
      <c r="C487" s="9">
        <v>0.23699999999999999</v>
      </c>
    </row>
    <row r="488" spans="3:3">
      <c r="C488" s="9">
        <v>0.159</v>
      </c>
    </row>
    <row r="489" spans="3:3">
      <c r="C489" s="9">
        <v>2.7E-2</v>
      </c>
    </row>
    <row r="490" spans="3:3">
      <c r="C490" s="9">
        <v>-0.19800000000000001</v>
      </c>
    </row>
    <row r="491" spans="3:3">
      <c r="C491" s="9">
        <v>-6.7000000000000004E-2</v>
      </c>
    </row>
    <row r="492" spans="3:3">
      <c r="C492" s="9">
        <v>-3.1E-2</v>
      </c>
    </row>
    <row r="493" spans="3:3">
      <c r="C493" s="9">
        <v>5.0999999999999997E-2</v>
      </c>
    </row>
    <row r="494" spans="3:3">
      <c r="C494" s="9">
        <v>0.253</v>
      </c>
    </row>
    <row r="495" spans="3:3">
      <c r="C495" s="9">
        <v>0.14699999999999999</v>
      </c>
    </row>
    <row r="496" spans="3:3">
      <c r="C496" s="9">
        <v>-4.9000000000000002E-2</v>
      </c>
    </row>
    <row r="497" spans="3:3">
      <c r="C497" s="9">
        <v>-0.26100000000000001</v>
      </c>
    </row>
    <row r="498" spans="3:3">
      <c r="C498" s="9">
        <v>-0.495</v>
      </c>
    </row>
    <row r="499" spans="3:3">
      <c r="C499" s="9">
        <v>-0.505</v>
      </c>
    </row>
    <row r="500" spans="3:3">
      <c r="C500" s="9">
        <v>-0.251</v>
      </c>
    </row>
    <row r="501" spans="3:3">
      <c r="C501" s="9">
        <v>0.41399999999999998</v>
      </c>
    </row>
    <row r="502" spans="3:3">
      <c r="C502" s="9">
        <v>0.51900000000000002</v>
      </c>
    </row>
    <row r="503" spans="3:3">
      <c r="C503" s="9">
        <v>0.45900000000000002</v>
      </c>
    </row>
    <row r="504" spans="3:3">
      <c r="C504" s="9">
        <v>0.192</v>
      </c>
    </row>
    <row r="505" spans="3:3">
      <c r="C505" s="9">
        <v>-5.0000000000000001E-3</v>
      </c>
    </row>
    <row r="506" spans="3:3">
      <c r="C506" s="9">
        <v>-4.2999999999999997E-2</v>
      </c>
    </row>
    <row r="507" spans="3:3">
      <c r="C507" s="9">
        <v>-0.105</v>
      </c>
    </row>
    <row r="508" spans="3:3">
      <c r="C508" s="9">
        <v>-0.311</v>
      </c>
    </row>
    <row r="509" spans="3:3">
      <c r="C509" s="9">
        <v>-0.26700000000000002</v>
      </c>
    </row>
    <row r="510" spans="3:3">
      <c r="C510" s="9">
        <v>-0.26200000000000001</v>
      </c>
    </row>
    <row r="511" spans="3:3">
      <c r="C511" s="9">
        <v>0.215</v>
      </c>
    </row>
    <row r="512" spans="3:3">
      <c r="C512" s="9">
        <v>0.214</v>
      </c>
    </row>
    <row r="513" spans="3:3">
      <c r="C513" s="9">
        <v>0.26300000000000001</v>
      </c>
    </row>
    <row r="514" spans="3:3">
      <c r="C514" s="9">
        <v>5.1999999999999998E-2</v>
      </c>
    </row>
    <row r="515" spans="3:3">
      <c r="C515" s="9">
        <v>-0.33400000000000002</v>
      </c>
    </row>
    <row r="516" spans="3:3">
      <c r="C516" s="9">
        <v>-0.52200000000000002</v>
      </c>
    </row>
    <row r="517" spans="3:3">
      <c r="C517" s="9">
        <v>-9.0999999999999998E-2</v>
      </c>
    </row>
    <row r="518" spans="3:3">
      <c r="C518" s="9">
        <v>4.4999999999999998E-2</v>
      </c>
    </row>
    <row r="519" spans="3:3">
      <c r="C519" s="9">
        <v>0.189</v>
      </c>
    </row>
    <row r="520" spans="3:3">
      <c r="C520" s="9">
        <v>0.378</v>
      </c>
    </row>
    <row r="521" spans="3:3">
      <c r="C521" s="9">
        <v>0.38400000000000001</v>
      </c>
    </row>
    <row r="522" spans="3:3">
      <c r="C522" s="9">
        <v>0.2</v>
      </c>
    </row>
    <row r="523" spans="3:3">
      <c r="C523" s="9">
        <v>-0.03</v>
      </c>
    </row>
    <row r="524" spans="3:3">
      <c r="C524" s="9">
        <v>-2E-3</v>
      </c>
    </row>
    <row r="525" spans="3:3">
      <c r="C525" s="9">
        <v>-0.124</v>
      </c>
    </row>
    <row r="526" spans="3:3">
      <c r="C526" s="9">
        <v>-8.5999999999999993E-2</v>
      </c>
    </row>
    <row r="527" spans="3:3">
      <c r="C527" s="9">
        <v>-8.5999999999999993E-2</v>
      </c>
    </row>
    <row r="528" spans="3:3">
      <c r="C528" s="9">
        <v>-0.114</v>
      </c>
    </row>
    <row r="529" spans="3:3">
      <c r="C529" s="9">
        <v>6.9000000000000006E-2</v>
      </c>
    </row>
    <row r="530" spans="3:3">
      <c r="C530" s="9">
        <v>-6.7000000000000004E-2</v>
      </c>
    </row>
    <row r="531" spans="3:3">
      <c r="C531" s="9">
        <v>0.05</v>
      </c>
    </row>
    <row r="532" spans="3:3">
      <c r="C532" s="9">
        <v>8.3000000000000004E-2</v>
      </c>
    </row>
    <row r="533" spans="3:3">
      <c r="C533" s="9">
        <v>-0.17399999999999999</v>
      </c>
    </row>
    <row r="534" spans="3:3">
      <c r="C534" s="9">
        <v>-0.372</v>
      </c>
    </row>
    <row r="535" spans="3:3">
      <c r="C535" s="9">
        <v>-0.56499999999999995</v>
      </c>
    </row>
    <row r="536" spans="3:3">
      <c r="C536" s="9">
        <v>-0.38800000000000001</v>
      </c>
    </row>
    <row r="537" spans="3:3">
      <c r="C537" s="9">
        <v>0.221</v>
      </c>
    </row>
    <row r="538" spans="3:3">
      <c r="C538" s="9">
        <v>0.58599999999999997</v>
      </c>
    </row>
    <row r="539" spans="3:3">
      <c r="C539" s="9">
        <v>0.56499999999999995</v>
      </c>
    </row>
    <row r="540" spans="3:3">
      <c r="C540" s="9">
        <v>0.16800000000000001</v>
      </c>
    </row>
    <row r="541" spans="3:3">
      <c r="C541" s="9">
        <v>-0.03</v>
      </c>
    </row>
    <row r="542" spans="3:3">
      <c r="C542" s="9">
        <v>-6.6000000000000003E-2</v>
      </c>
    </row>
    <row r="543" spans="3:3">
      <c r="C543" s="9">
        <v>-0.14899999999999999</v>
      </c>
    </row>
    <row r="544" spans="3:3">
      <c r="C544" s="9">
        <v>-0.23300000000000001</v>
      </c>
    </row>
    <row r="545" spans="3:3">
      <c r="C545" s="9">
        <v>-0.29499999999999998</v>
      </c>
    </row>
    <row r="546" spans="3:3">
      <c r="C546" s="9">
        <v>0.38400000000000001</v>
      </c>
    </row>
    <row r="547" spans="3:3">
      <c r="C547" s="9">
        <v>0.42499999999999999</v>
      </c>
    </row>
    <row r="548" spans="3:3">
      <c r="C548" s="9">
        <v>0.10199999999999999</v>
      </c>
    </row>
    <row r="549" spans="3:3">
      <c r="C549" s="9">
        <v>8.5000000000000006E-2</v>
      </c>
    </row>
    <row r="550" spans="3:3">
      <c r="C550" s="9">
        <v>-6.7000000000000004E-2</v>
      </c>
    </row>
    <row r="551" spans="3:3">
      <c r="C551" s="9">
        <v>-0.105</v>
      </c>
    </row>
    <row r="552" spans="3:3">
      <c r="C552" s="9">
        <v>-0.222</v>
      </c>
    </row>
    <row r="553" spans="3:3">
      <c r="C553" s="9">
        <v>-0.224</v>
      </c>
    </row>
    <row r="554" spans="3:3">
      <c r="C554" s="9">
        <v>-0.222</v>
      </c>
    </row>
    <row r="555" spans="3:3">
      <c r="C555" s="9">
        <v>-0.219</v>
      </c>
    </row>
    <row r="556" spans="3:3">
      <c r="C556" s="9">
        <v>0.16600000000000001</v>
      </c>
    </row>
    <row r="557" spans="3:3">
      <c r="C557" s="9">
        <v>0.215</v>
      </c>
    </row>
    <row r="558" spans="3:3">
      <c r="C558" s="9">
        <v>0.21099999999999999</v>
      </c>
    </row>
    <row r="559" spans="3:3">
      <c r="C559" s="9">
        <v>3.9E-2</v>
      </c>
    </row>
    <row r="560" spans="3:3">
      <c r="C560" s="9">
        <v>-0.214</v>
      </c>
    </row>
    <row r="561" spans="3:3">
      <c r="C561" s="9">
        <v>-0.17199999999999999</v>
      </c>
    </row>
    <row r="562" spans="3:3">
      <c r="C562" s="9">
        <v>7.0000000000000001E-3</v>
      </c>
    </row>
    <row r="563" spans="3:3">
      <c r="C563" s="9">
        <v>9.8000000000000004E-2</v>
      </c>
    </row>
    <row r="564" spans="3:3">
      <c r="C564" s="9">
        <v>0.15</v>
      </c>
    </row>
    <row r="565" spans="3:3">
      <c r="C565" s="9">
        <v>0.38600000000000001</v>
      </c>
    </row>
    <row r="566" spans="3:3">
      <c r="C566" s="9">
        <v>0.24099999999999999</v>
      </c>
    </row>
    <row r="567" spans="3:3">
      <c r="C567" s="9">
        <v>-0.01</v>
      </c>
    </row>
    <row r="568" spans="3:3">
      <c r="C568" s="9">
        <v>-0.128</v>
      </c>
    </row>
    <row r="569" spans="3:3">
      <c r="C569" s="9">
        <v>-8.4000000000000005E-2</v>
      </c>
    </row>
    <row r="570" spans="3:3">
      <c r="C570" s="9">
        <v>-0.10100000000000001</v>
      </c>
    </row>
    <row r="571" spans="3:3">
      <c r="C571" s="9">
        <v>-6.5000000000000002E-2</v>
      </c>
    </row>
    <row r="572" spans="3:3">
      <c r="C572" s="9">
        <v>-1.6E-2</v>
      </c>
    </row>
    <row r="573" spans="3:3">
      <c r="C573" s="9">
        <v>8.8999999999999996E-2</v>
      </c>
    </row>
    <row r="574" spans="3:3">
      <c r="C574" s="9">
        <v>4.2999999999999997E-2</v>
      </c>
    </row>
    <row r="575" spans="3:3">
      <c r="C575" s="9">
        <v>-0.17499999999999999</v>
      </c>
    </row>
    <row r="576" spans="3:3">
      <c r="C576" s="9">
        <v>-0.21</v>
      </c>
    </row>
    <row r="577" spans="3:3">
      <c r="C577" s="9">
        <v>-0.51600000000000001</v>
      </c>
    </row>
    <row r="578" spans="3:3">
      <c r="C578" s="9">
        <v>-0.57199999999999995</v>
      </c>
    </row>
    <row r="579" spans="3:3">
      <c r="C579" s="9">
        <v>-5.1999999999999998E-2</v>
      </c>
    </row>
    <row r="580" spans="3:3">
      <c r="C580" s="9">
        <v>0.13800000000000001</v>
      </c>
    </row>
    <row r="581" spans="3:3">
      <c r="C581" s="9">
        <v>0.34300000000000003</v>
      </c>
    </row>
    <row r="582" spans="3:3">
      <c r="C582" s="9">
        <v>0.46500000000000002</v>
      </c>
    </row>
    <row r="583" spans="3:3">
      <c r="C583" s="9">
        <v>0.45800000000000002</v>
      </c>
    </row>
    <row r="584" spans="3:3">
      <c r="C584" s="9">
        <v>0.41299999999999998</v>
      </c>
    </row>
    <row r="585" spans="3:3">
      <c r="C585" s="9">
        <v>0.10199999999999999</v>
      </c>
    </row>
    <row r="586" spans="3:3">
      <c r="C586" s="9">
        <v>-0.16700000000000001</v>
      </c>
    </row>
    <row r="587" spans="3:3">
      <c r="C587" s="9">
        <v>-0.1</v>
      </c>
    </row>
    <row r="588" spans="3:3">
      <c r="C588" s="9">
        <v>-0.105</v>
      </c>
    </row>
    <row r="589" spans="3:3">
      <c r="C589" s="9">
        <v>-4.2999999999999997E-2</v>
      </c>
    </row>
    <row r="590" spans="3:3">
      <c r="C590" s="9">
        <v>-1.6E-2</v>
      </c>
    </row>
    <row r="591" spans="3:3">
      <c r="C591" s="9">
        <v>-4.8000000000000001E-2</v>
      </c>
    </row>
    <row r="592" spans="3:3">
      <c r="C592" s="9">
        <v>-1.6E-2</v>
      </c>
    </row>
    <row r="593" spans="3:3">
      <c r="C593" s="9">
        <v>-4.1000000000000002E-2</v>
      </c>
    </row>
    <row r="594" spans="3:3">
      <c r="C594" s="9">
        <v>-5.5E-2</v>
      </c>
    </row>
    <row r="595" spans="3:3">
      <c r="C595" s="9">
        <v>-0.20899999999999999</v>
      </c>
    </row>
    <row r="596" spans="3:3">
      <c r="C596" s="9">
        <v>-0.38400000000000001</v>
      </c>
    </row>
    <row r="597" spans="3:3">
      <c r="C597" s="9">
        <v>-0.63800000000000001</v>
      </c>
    </row>
    <row r="598" spans="3:3">
      <c r="C598" s="9">
        <v>-8.8999999999999996E-2</v>
      </c>
    </row>
    <row r="599" spans="3:3">
      <c r="C599" s="9">
        <v>0.55900000000000005</v>
      </c>
    </row>
    <row r="600" spans="3:3">
      <c r="C600" s="9">
        <v>0.63200000000000001</v>
      </c>
    </row>
    <row r="601" spans="3:3">
      <c r="C601" s="9">
        <v>0.39100000000000001</v>
      </c>
    </row>
    <row r="602" spans="3:3">
      <c r="C602" s="9">
        <v>5.0000000000000001E-3</v>
      </c>
    </row>
    <row r="603" spans="3:3">
      <c r="C603" s="9">
        <v>3.4000000000000002E-2</v>
      </c>
    </row>
    <row r="604" spans="3:3">
      <c r="C604" s="9">
        <v>2.8000000000000001E-2</v>
      </c>
    </row>
    <row r="605" spans="3:3">
      <c r="C605" s="9">
        <v>-0.13500000000000001</v>
      </c>
    </row>
    <row r="606" spans="3:3">
      <c r="C606" s="9">
        <v>-0.13400000000000001</v>
      </c>
    </row>
    <row r="607" spans="3:3">
      <c r="C607" s="9">
        <v>-0.251</v>
      </c>
    </row>
    <row r="608" spans="3:3">
      <c r="C608" s="9">
        <v>-2.8000000000000001E-2</v>
      </c>
    </row>
    <row r="609" spans="3:3">
      <c r="C609" s="9">
        <v>0.311</v>
      </c>
    </row>
    <row r="610" spans="3:3">
      <c r="C610" s="9">
        <v>0.19400000000000001</v>
      </c>
    </row>
    <row r="611" spans="3:3">
      <c r="C611" s="9">
        <v>-4.2999999999999997E-2</v>
      </c>
    </row>
    <row r="612" spans="3:3">
      <c r="C612" s="9">
        <v>-0.14199999999999999</v>
      </c>
    </row>
    <row r="613" spans="3:3">
      <c r="C613" s="9">
        <v>-0.12</v>
      </c>
    </row>
    <row r="614" spans="3:3">
      <c r="C614" s="9">
        <v>-9.1999999999999998E-2</v>
      </c>
    </row>
    <row r="615" spans="3:3">
      <c r="C615" s="9">
        <v>-0.20300000000000001</v>
      </c>
    </row>
    <row r="616" spans="3:3">
      <c r="C616" s="9">
        <v>-0.26400000000000001</v>
      </c>
    </row>
    <row r="617" spans="3:3">
      <c r="C617" s="9">
        <v>-0.217</v>
      </c>
    </row>
    <row r="618" spans="3:3">
      <c r="C618" s="9">
        <v>9.2999999999999999E-2</v>
      </c>
    </row>
    <row r="619" spans="3:3">
      <c r="C619" s="9">
        <v>0.63700000000000001</v>
      </c>
    </row>
    <row r="620" spans="3:3">
      <c r="C620" s="9">
        <v>0.32400000000000001</v>
      </c>
    </row>
    <row r="621" spans="3:3">
      <c r="C621" s="9">
        <v>-0.224</v>
      </c>
    </row>
    <row r="622" spans="3:3">
      <c r="C622" s="9">
        <v>-0.39100000000000001</v>
      </c>
    </row>
    <row r="623" spans="3:3">
      <c r="C623" s="9">
        <v>-0.36799999999999999</v>
      </c>
    </row>
    <row r="624" spans="3:3">
      <c r="C624" s="9">
        <v>0.27800000000000002</v>
      </c>
    </row>
    <row r="625" spans="3:3">
      <c r="C625" s="9">
        <v>0.26200000000000001</v>
      </c>
    </row>
    <row r="626" spans="3:3">
      <c r="C626" s="9">
        <v>0.13300000000000001</v>
      </c>
    </row>
    <row r="627" spans="3:3">
      <c r="C627" s="9">
        <v>0.26100000000000001</v>
      </c>
    </row>
    <row r="628" spans="3:3">
      <c r="C628" s="9">
        <v>0.23</v>
      </c>
    </row>
    <row r="629" spans="3:3">
      <c r="C629" s="9">
        <v>0.158</v>
      </c>
    </row>
    <row r="630" spans="3:3">
      <c r="C630" s="9">
        <v>-0.217</v>
      </c>
    </row>
    <row r="631" spans="3:3">
      <c r="C631" s="9">
        <v>-0.25600000000000001</v>
      </c>
    </row>
    <row r="632" spans="3:3">
      <c r="C632" s="9">
        <v>-0.122</v>
      </c>
    </row>
    <row r="633" spans="3:3">
      <c r="C633" s="9">
        <v>6.3E-2</v>
      </c>
    </row>
    <row r="634" spans="3:3">
      <c r="C634" s="9">
        <v>2.5000000000000001E-2</v>
      </c>
    </row>
    <row r="635" spans="3:3">
      <c r="C635" s="9">
        <v>4.0000000000000001E-3</v>
      </c>
    </row>
    <row r="636" spans="3:3">
      <c r="C636" s="9">
        <v>-6.9000000000000006E-2</v>
      </c>
    </row>
    <row r="637" spans="3:3">
      <c r="C637" s="9">
        <v>-2.5000000000000001E-2</v>
      </c>
    </row>
    <row r="638" spans="3:3">
      <c r="C638" s="9">
        <v>-1.2999999999999999E-2</v>
      </c>
    </row>
    <row r="639" spans="3:3">
      <c r="C639" s="9">
        <v>-0.19600000000000001</v>
      </c>
    </row>
    <row r="640" spans="3:3">
      <c r="C640" s="9">
        <v>-0.38300000000000001</v>
      </c>
    </row>
    <row r="641" spans="3:3">
      <c r="C641" s="9">
        <v>-0.61</v>
      </c>
    </row>
    <row r="642" spans="3:3">
      <c r="C642" s="9">
        <v>-0.23599999999999999</v>
      </c>
    </row>
    <row r="643" spans="3:3">
      <c r="C643" s="9">
        <v>0.43</v>
      </c>
    </row>
    <row r="644" spans="3:3">
      <c r="C644" s="9">
        <v>0.83099999999999996</v>
      </c>
    </row>
    <row r="645" spans="3:3">
      <c r="C645" s="9">
        <v>0.53400000000000003</v>
      </c>
    </row>
    <row r="646" spans="3:3">
      <c r="C646" s="9">
        <v>2.1000000000000001E-2</v>
      </c>
    </row>
    <row r="647" spans="3:3">
      <c r="C647" s="9">
        <v>-0.32800000000000001</v>
      </c>
    </row>
    <row r="648" spans="3:3">
      <c r="C648" s="9">
        <v>-0.156</v>
      </c>
    </row>
    <row r="649" spans="3:3">
      <c r="C649" s="9">
        <v>1.2999999999999999E-2</v>
      </c>
    </row>
    <row r="650" spans="3:3">
      <c r="C650" s="9">
        <v>0.115</v>
      </c>
    </row>
    <row r="651" spans="3:3">
      <c r="C651" s="9">
        <v>-3.5999999999999997E-2</v>
      </c>
    </row>
    <row r="652" spans="3:3">
      <c r="C652" s="9">
        <v>-5.8000000000000003E-2</v>
      </c>
    </row>
    <row r="653" spans="3:3">
      <c r="C653" s="9">
        <v>0.24399999999999999</v>
      </c>
    </row>
    <row r="654" spans="3:3">
      <c r="C654" s="9">
        <v>0.09</v>
      </c>
    </row>
    <row r="655" spans="3:3">
      <c r="C655" s="9">
        <v>8.2000000000000003E-2</v>
      </c>
    </row>
    <row r="656" spans="3:3">
      <c r="C656" s="9">
        <v>-0.191</v>
      </c>
    </row>
    <row r="657" spans="3:3">
      <c r="C657" s="9">
        <v>-0.20300000000000001</v>
      </c>
    </row>
    <row r="658" spans="3:3">
      <c r="C658" s="9">
        <v>-0.128</v>
      </c>
    </row>
    <row r="659" spans="3:3">
      <c r="C659" s="9">
        <v>5.6000000000000001E-2</v>
      </c>
    </row>
    <row r="660" spans="3:3">
      <c r="C660" s="9">
        <v>7.4999999999999997E-2</v>
      </c>
    </row>
    <row r="661" spans="3:3">
      <c r="C661" s="9">
        <v>0.10100000000000001</v>
      </c>
    </row>
    <row r="662" spans="3:3">
      <c r="C662" s="9">
        <v>4.3999999999999997E-2</v>
      </c>
    </row>
    <row r="663" spans="3:3">
      <c r="C663" s="9">
        <v>7.3999999999999996E-2</v>
      </c>
    </row>
    <row r="664" spans="3:3">
      <c r="C664" s="9">
        <v>-0.09</v>
      </c>
    </row>
    <row r="665" spans="3:3">
      <c r="C665" s="9">
        <v>-0.317</v>
      </c>
    </row>
    <row r="666" spans="3:3">
      <c r="C666" s="9">
        <v>-0.58699999999999997</v>
      </c>
    </row>
    <row r="667" spans="3:3">
      <c r="C667" s="9">
        <v>-0.65900000000000003</v>
      </c>
    </row>
  </sheetData>
  <sheetProtection sheet="1" objects="1" scenarios="1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C177"/>
  <sheetViews>
    <sheetView workbookViewId="0"/>
  </sheetViews>
  <sheetFormatPr defaultRowHeight="15"/>
  <cols>
    <col min="1" max="1" width="3.88671875" style="1" customWidth="1"/>
    <col min="2" max="2" width="76.88671875" style="1" customWidth="1"/>
    <col min="3" max="3" width="8.88671875" style="1"/>
  </cols>
  <sheetData>
    <row r="1" spans="2:2" ht="30">
      <c r="B1" s="131" t="s">
        <v>235</v>
      </c>
    </row>
    <row r="45" spans="2:2" ht="30">
      <c r="B45" s="131" t="s">
        <v>239</v>
      </c>
    </row>
    <row r="89" spans="2:2" ht="30">
      <c r="B89" s="131" t="s">
        <v>238</v>
      </c>
    </row>
    <row r="129" spans="2:2" ht="14.25" customHeight="1"/>
    <row r="133" spans="2:2" ht="30">
      <c r="B133" s="131" t="s">
        <v>237</v>
      </c>
    </row>
    <row r="177" spans="2:2" ht="30">
      <c r="B177" s="131" t="s">
        <v>236</v>
      </c>
    </row>
  </sheetData>
  <sheetProtection sheet="1" objects="1" scenario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Data</vt:lpstr>
      <vt:lpstr>Documentation</vt:lpstr>
      <vt:lpstr>Statistics</vt:lpstr>
      <vt:lpstr>Input_Data</vt:lpstr>
      <vt:lpstr>Periodograms</vt:lpstr>
      <vt:lpstr>d18O</vt:lpstr>
      <vt:lpstr>KyrBP</vt:lpstr>
      <vt:lpstr>MyrBP</vt:lpstr>
      <vt:lpstr>Temp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Puetz</dc:creator>
  <cp:lastModifiedBy>Steve Puetz</cp:lastModifiedBy>
  <dcterms:created xsi:type="dcterms:W3CDTF">2009-08-05T18:07:14Z</dcterms:created>
  <dcterms:modified xsi:type="dcterms:W3CDTF">2010-10-04T05:59:36Z</dcterms:modified>
</cp:coreProperties>
</file>